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4"/>
  </bookViews>
  <sheets>
    <sheet name="ZONE A BOQ" sheetId="1" r:id="rId1"/>
    <sheet name="ZONE B BOQ" sheetId="4" r:id="rId2"/>
    <sheet name="ZONE C BOQ" sheetId="5" r:id="rId3"/>
    <sheet name="ZONE D BOQ" sheetId="7" r:id="rId4"/>
    <sheet name="ZONE E BOQ" sheetId="10" r:id="rId5"/>
  </sheets>
  <externalReferences>
    <externalReference r:id="rId6"/>
  </externalReferences>
  <calcPr calcId="124519"/>
</workbook>
</file>

<file path=xl/calcChain.xml><?xml version="1.0" encoding="utf-8"?>
<calcChain xmlns="http://schemas.openxmlformats.org/spreadsheetml/2006/main">
  <c r="F4" i="10"/>
  <c r="L13"/>
  <c r="J14"/>
  <c r="J13"/>
  <c r="J12"/>
  <c r="J10"/>
  <c r="J9"/>
  <c r="J8"/>
  <c r="J7"/>
  <c r="J6"/>
  <c r="J5"/>
  <c r="J4"/>
  <c r="F11"/>
  <c r="F6"/>
  <c r="F5"/>
  <c r="H5" s="1"/>
  <c r="H4"/>
  <c r="L13" i="7"/>
  <c r="J7"/>
  <c r="J5"/>
  <c r="J4"/>
  <c r="J14"/>
  <c r="J13"/>
  <c r="J12"/>
  <c r="J10"/>
  <c r="L10" s="1"/>
  <c r="J9"/>
  <c r="J8"/>
  <c r="J6"/>
  <c r="F11"/>
  <c r="F6"/>
  <c r="F5"/>
  <c r="F4"/>
  <c r="L13" i="5"/>
  <c r="J5"/>
  <c r="J4"/>
  <c r="F11"/>
  <c r="H11" s="1"/>
  <c r="F6"/>
  <c r="F5"/>
  <c r="F4"/>
  <c r="L13" i="4"/>
  <c r="J14"/>
  <c r="J13"/>
  <c r="J12"/>
  <c r="J10"/>
  <c r="J9"/>
  <c r="J8"/>
  <c r="J4"/>
  <c r="L9"/>
  <c r="L14"/>
  <c r="J7"/>
  <c r="L7" s="1"/>
  <c r="J5"/>
  <c r="J6"/>
  <c r="L6" s="1"/>
  <c r="L10"/>
  <c r="F5"/>
  <c r="F6"/>
  <c r="H6" s="1"/>
  <c r="F7"/>
  <c r="H7" s="1"/>
  <c r="F8"/>
  <c r="F9"/>
  <c r="F10"/>
  <c r="H10" s="1"/>
  <c r="F11"/>
  <c r="H11" s="1"/>
  <c r="F12"/>
  <c r="F13"/>
  <c r="F14"/>
  <c r="F4"/>
  <c r="H4" s="1"/>
  <c r="L14" i="10"/>
  <c r="H14"/>
  <c r="H13"/>
  <c r="M13" s="1"/>
  <c r="E13"/>
  <c r="L12"/>
  <c r="H12"/>
  <c r="E12"/>
  <c r="L11"/>
  <c r="H11"/>
  <c r="M11" s="1"/>
  <c r="L10"/>
  <c r="H10"/>
  <c r="L9"/>
  <c r="H9"/>
  <c r="E9"/>
  <c r="L8"/>
  <c r="H8"/>
  <c r="L7"/>
  <c r="H7"/>
  <c r="L6"/>
  <c r="H6"/>
  <c r="L5"/>
  <c r="L4"/>
  <c r="L14" i="7"/>
  <c r="H14"/>
  <c r="H13"/>
  <c r="M13" s="1"/>
  <c r="E13"/>
  <c r="L12"/>
  <c r="H12"/>
  <c r="E12"/>
  <c r="L11"/>
  <c r="H11"/>
  <c r="H10"/>
  <c r="L9"/>
  <c r="H9"/>
  <c r="E9"/>
  <c r="L8"/>
  <c r="H8"/>
  <c r="L7"/>
  <c r="H7"/>
  <c r="L6"/>
  <c r="H6"/>
  <c r="L5"/>
  <c r="H5"/>
  <c r="L4"/>
  <c r="H4"/>
  <c r="J14" i="5"/>
  <c r="L14" s="1"/>
  <c r="H14"/>
  <c r="J13"/>
  <c r="H13"/>
  <c r="M13" s="1"/>
  <c r="E13"/>
  <c r="L12"/>
  <c r="J12"/>
  <c r="H12"/>
  <c r="M12" s="1"/>
  <c r="E12"/>
  <c r="L11"/>
  <c r="L10"/>
  <c r="J10"/>
  <c r="H10"/>
  <c r="L9"/>
  <c r="J9"/>
  <c r="H9"/>
  <c r="E9"/>
  <c r="L8"/>
  <c r="J8"/>
  <c r="H8"/>
  <c r="M8" s="1"/>
  <c r="L7"/>
  <c r="J7"/>
  <c r="H7"/>
  <c r="M7" s="1"/>
  <c r="L6"/>
  <c r="J6"/>
  <c r="H6"/>
  <c r="L5"/>
  <c r="H5"/>
  <c r="L4"/>
  <c r="H4"/>
  <c r="H14" i="4"/>
  <c r="H13"/>
  <c r="M13" s="1"/>
  <c r="E13"/>
  <c r="L12"/>
  <c r="H12"/>
  <c r="E12"/>
  <c r="L11"/>
  <c r="H9"/>
  <c r="E9"/>
  <c r="L8"/>
  <c r="H8"/>
  <c r="L5"/>
  <c r="H5"/>
  <c r="L4"/>
  <c r="J14" i="1"/>
  <c r="J13"/>
  <c r="J12"/>
  <c r="J10"/>
  <c r="J9"/>
  <c r="J8"/>
  <c r="J7"/>
  <c r="J6"/>
  <c r="J5"/>
  <c r="H5"/>
  <c r="H6"/>
  <c r="H7"/>
  <c r="H8"/>
  <c r="H9"/>
  <c r="H10"/>
  <c r="H11"/>
  <c r="H12"/>
  <c r="H13"/>
  <c r="H14"/>
  <c r="F11"/>
  <c r="F6"/>
  <c r="F5"/>
  <c r="J4"/>
  <c r="L4" s="1"/>
  <c r="L15" s="1"/>
  <c r="F4"/>
  <c r="H4" s="1"/>
  <c r="H15" s="1"/>
  <c r="L14"/>
  <c r="M14" s="1"/>
  <c r="I14"/>
  <c r="E13"/>
  <c r="L12"/>
  <c r="M12" s="1"/>
  <c r="E12"/>
  <c r="L11"/>
  <c r="L10"/>
  <c r="M10" s="1"/>
  <c r="L9"/>
  <c r="M9" s="1"/>
  <c r="I9"/>
  <c r="E9"/>
  <c r="L8"/>
  <c r="M8" s="1"/>
  <c r="I8"/>
  <c r="L7"/>
  <c r="I7"/>
  <c r="L6"/>
  <c r="L5"/>
  <c r="M5" s="1"/>
  <c r="I5"/>
  <c r="I4"/>
  <c r="E4"/>
  <c r="M14" i="10" l="1"/>
  <c r="M10"/>
  <c r="M9"/>
  <c r="M8"/>
  <c r="M6"/>
  <c r="L15"/>
  <c r="M11" i="7"/>
  <c r="M9"/>
  <c r="M14"/>
  <c r="M10"/>
  <c r="M8"/>
  <c r="M6"/>
  <c r="L15"/>
  <c r="M11" i="5"/>
  <c r="M10"/>
  <c r="M9"/>
  <c r="M6"/>
  <c r="M9" i="4"/>
  <c r="M11"/>
  <c r="L15"/>
  <c r="M7"/>
  <c r="M5"/>
  <c r="M8"/>
  <c r="M12"/>
  <c r="M14"/>
  <c r="M10"/>
  <c r="M6"/>
  <c r="M12" i="10"/>
  <c r="H15"/>
  <c r="M5"/>
  <c r="M7"/>
  <c r="M4"/>
  <c r="M12" i="7"/>
  <c r="H15"/>
  <c r="M5"/>
  <c r="M7"/>
  <c r="M4"/>
  <c r="L15" i="5"/>
  <c r="H15"/>
  <c r="M4"/>
  <c r="M5"/>
  <c r="M14"/>
  <c r="H15" i="4"/>
  <c r="M4"/>
  <c r="M6" i="1"/>
  <c r="M7"/>
  <c r="M11"/>
  <c r="M13"/>
  <c r="M4"/>
  <c r="M15" i="10" l="1"/>
  <c r="M15" i="7"/>
  <c r="M15" i="4"/>
  <c r="M15" i="5"/>
  <c r="M15" i="1"/>
</calcChain>
</file>

<file path=xl/sharedStrings.xml><?xml version="1.0" encoding="utf-8"?>
<sst xmlns="http://schemas.openxmlformats.org/spreadsheetml/2006/main" count="245" uniqueCount="49">
  <si>
    <t xml:space="preserve">Sl no </t>
  </si>
  <si>
    <t xml:space="preserve">Communication package </t>
  </si>
  <si>
    <t xml:space="preserve">Specification </t>
  </si>
  <si>
    <t xml:space="preserve">Location </t>
  </si>
  <si>
    <t>Total
L2</t>
  </si>
  <si>
    <t>Total Cost L2</t>
  </si>
  <si>
    <t>Total 
L3</t>
  </si>
  <si>
    <t>Total Cost L3</t>
  </si>
  <si>
    <t>Grand Total</t>
  </si>
  <si>
    <t xml:space="preserve">Inside hospital compound </t>
  </si>
  <si>
    <t>As per hospiotal provision</t>
  </si>
  <si>
    <t xml:space="preserve">Budget Sheet of Zone A.Items cost includes Facility wise need assessment,printing Installation,Documentation including all relevant taxes as applicable </t>
  </si>
  <si>
    <t>Name  board for over head gate of the hospital</t>
  </si>
  <si>
    <t xml:space="preserve">Material – Iron sheet on iron frame with self adhesive vinyl with radium printing. Must be wider visible.
Size: 12ft X4 ft with subject to increase up to maximum 60ft as a whole.
Placement: fixed over main gate. Either from ground or on pillar as the case may be. Must be black paint finish on primor base. only with black paint finish with primer base. One each for main gate of L2 and L3 
</t>
  </si>
  <si>
    <t>Hospital name in Glow signboard</t>
  </si>
  <si>
    <t xml:space="preserve">Size of board: 4 feet x 3 feet both size printing.                                          
Material – Iron sheet on iron frame with self adhesive vinyl along with radium printing.
Placement: fixed only with black paint finish with primer base. Necessary civil work is done to fix the iron frame.One each for L2 and L3
</t>
  </si>
  <si>
    <t>Top of Hospital main building facing towards road side</t>
  </si>
  <si>
    <t>From Rod to hospital/ nearest junction</t>
  </si>
  <si>
    <t>Direction signages to hospital from nearest  road /junction</t>
  </si>
  <si>
    <t xml:space="preserve">Hospital specific floor plan </t>
  </si>
  <si>
    <t>Main entrance of OPD inside hospital compound</t>
  </si>
  <si>
    <t xml:space="preserve">Size of board:5 feet x 3 feet to be done both creative in one boards only.                                         
Material:  Retro reflective on iron sheet with iron frame of two inch pipe with self mounted Placement.  
</t>
  </si>
  <si>
    <t>Vision, Mission statement of Hospital</t>
  </si>
  <si>
    <r>
      <t xml:space="preserve">Size of board: 3 ft x2 ft                                       Material: 3 mm Imported Acrylic sheet with vinyl pasting. one each for L3 fcailities 
                              </t>
    </r>
    <r>
      <rPr>
        <b/>
        <sz val="11"/>
        <rFont val="Calibri"/>
        <family val="2"/>
        <scheme val="minor"/>
      </rPr>
      <t xml:space="preserve">                                             </t>
    </r>
  </si>
  <si>
    <t>On main lobby of the hospital / Main entrance with wider visibility</t>
  </si>
  <si>
    <t xml:space="preserve">Information board </t>
  </si>
  <si>
    <t xml:space="preserve">Size of board: 3 ft x2 ft                                       Material: 3 mm Imported Acrylic sheet with vinyl pasting. One each for L3 fcailities 
                                                                           </t>
  </si>
  <si>
    <t xml:space="preserve">Main lobby of in side hospital </t>
  </si>
  <si>
    <t xml:space="preserve">Corner area of the hospital compound with greater visibility. Preference is in the main entrance </t>
  </si>
  <si>
    <t>Hording on Immunization - Teekakaran se mera bachcha swastha hai aur main bhi khush hu</t>
  </si>
  <si>
    <t xml:space="preserve">Size: 20 x 10 feet                                                        Material: black back flex media                                                                            Mounting: on 2 iron pillar with girders and frame  (Minimum 3-5 feet from ground level as per hospital location). Only for  L3 facilities
</t>
  </si>
  <si>
    <t>Size: 20 x 10 feet                                                        Material: black back flex media                                                                            Mounting: on 2 iron pillar with girders and frame  (Minimum 3-5 feet from ground level as per hospital location). Only for L2 facilities.</t>
  </si>
  <si>
    <t>Hording on quality doctor     " sahi elaz keliye jaruri hey yogya doctor ki salah</t>
  </si>
  <si>
    <t>Hording on Institutional delivery."Jab ye hath sparsh karta he to Jiwan khil khilata he".</t>
  </si>
  <si>
    <t xml:space="preserve">Size: 20 x 10 feet                                                        Material: black back flex media                                                                            Mounting: on 2 pillar iron girders and frame (Minimum 5/3 feet from ground level) in L3 facilities where Institutional delivery is done 24 hours. </t>
  </si>
  <si>
    <t>On the opposite side of the 1st hordings near to gate with wider visisbility.</t>
  </si>
  <si>
    <t>Material Size 2x3 ft  four colour printed vinyl in sunboard. Mounting on screw each coroner and also in between the corner. To ensure that it is fixed and not at all moveable.
Ment for  L3 facilities only,  where FP services are avilable.</t>
  </si>
  <si>
    <t>Main loby / Female ward</t>
  </si>
  <si>
    <t>Poster on Family planning entitlemnet for Permanent method</t>
  </si>
  <si>
    <t>Poster on Family planning on temporary method</t>
  </si>
  <si>
    <t>GRAND TOTAL</t>
  </si>
  <si>
    <r>
      <t xml:space="preserve">Size of board: 12 feet x 4 feet                                           Material: GLOW SIGN BOARD, pre-quoted sheet (rust free). Must be with lectrical fitting of 1 Tube light at every 4 sqft with electronic choke of ISI mark. Flex is  </t>
    </r>
    <r>
      <rPr>
        <b/>
        <sz val="11"/>
        <rFont val="Calibri"/>
        <family val="2"/>
        <scheme val="minor"/>
      </rPr>
      <t xml:space="preserve"> back let star flex</t>
    </r>
    <r>
      <rPr>
        <sz val="11"/>
        <rFont val="Calibri"/>
        <family val="2"/>
        <scheme val="minor"/>
      </rPr>
      <t xml:space="preserve"> only.                                                     Mounting: 1 inch thickness pipe for frame                                                                                   Placement:  fixed above building with concrete mounting and necessary civil work as applicabe </t>
    </r>
  </si>
  <si>
    <t>Tatal Area in Sqft</t>
  </si>
  <si>
    <t>Cost per Sqft</t>
  </si>
  <si>
    <t xml:space="preserve"> </t>
  </si>
  <si>
    <t xml:space="preserve">Budget Sheet of Zone B.Items cost includes Facility wise need assessment,printing Installation,Documentation including all relevant taxes as applicable </t>
  </si>
  <si>
    <r>
      <t xml:space="preserve">Size of board: 12 feet x 4 feet                                           Material: GLOW SIGN BOARD, pre-quoted sheet (rust free). Must be with lectrical fitting of 1 Tube light at every 4 sqft with electronic choke of ISI mark. Flex is  </t>
    </r>
    <r>
      <rPr>
        <b/>
        <sz val="12"/>
        <rFont val="Calibri"/>
        <family val="2"/>
        <scheme val="minor"/>
      </rPr>
      <t xml:space="preserve"> back let star flex</t>
    </r>
    <r>
      <rPr>
        <sz val="12"/>
        <rFont val="Calibri"/>
        <family val="2"/>
        <scheme val="minor"/>
      </rPr>
      <t xml:space="preserve"> only.                                                     Mounting: 1 inch thickness pipe for frame                                                                                   Placement:  fixed above building with concrete mounting and necessary civil work as applicabe </t>
    </r>
  </si>
  <si>
    <r>
      <t xml:space="preserve">Size of board: 3 ft x2 ft                                       Material: 3 mm Imported Acrylic sheet with vinyl pasting. one each for L3 fcailities 
                              </t>
    </r>
    <r>
      <rPr>
        <b/>
        <sz val="12"/>
        <rFont val="Calibri"/>
        <family val="2"/>
        <scheme val="minor"/>
      </rPr>
      <t xml:space="preserve">                                             </t>
    </r>
  </si>
  <si>
    <t xml:space="preserve">Budget Sheet of Zone C. Items cost includes Facility wise need assessment,printing Installation,Documentation including all relevant taxes as applicable </t>
  </si>
</sst>
</file>

<file path=xl/styles.xml><?xml version="1.0" encoding="utf-8"?>
<styleSheet xmlns="http://schemas.openxmlformats.org/spreadsheetml/2006/main">
  <fonts count="11">
    <font>
      <sz val="11"/>
      <color theme="1"/>
      <name val="Calibri"/>
      <family val="2"/>
      <scheme val="minor"/>
    </font>
    <font>
      <b/>
      <sz val="11"/>
      <color theme="1"/>
      <name val="Calibri"/>
      <family val="2"/>
      <scheme val="minor"/>
    </font>
    <font>
      <b/>
      <sz val="11"/>
      <name val="Calibri"/>
      <family val="2"/>
      <scheme val="minor"/>
    </font>
    <font>
      <b/>
      <sz val="9"/>
      <color theme="1"/>
      <name val="Calibri"/>
      <family val="2"/>
      <scheme val="minor"/>
    </font>
    <font>
      <sz val="11"/>
      <name val="Calibri"/>
      <family val="2"/>
      <scheme val="minor"/>
    </font>
    <font>
      <sz val="12"/>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sz val="12"/>
      <name val="Calibri"/>
      <family val="2"/>
      <scheme val="minor"/>
    </font>
    <font>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6">
    <xf numFmtId="0" fontId="0" fillId="0" borderId="0" xfId="0"/>
    <xf numFmtId="0" fontId="0" fillId="0" borderId="0" xfId="0" applyAlignment="1">
      <alignment horizontal="center" vertical="center"/>
    </xf>
    <xf numFmtId="0" fontId="1"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4" fillId="0" borderId="0" xfId="0" applyFont="1" applyAlignment="1">
      <alignment horizontal="center" vertical="center"/>
    </xf>
    <xf numFmtId="0" fontId="0" fillId="0" borderId="14" xfId="0" applyBorder="1" applyAlignment="1">
      <alignment horizontal="center" vertical="top"/>
    </xf>
    <xf numFmtId="0" fontId="0" fillId="0" borderId="13" xfId="0" applyBorder="1" applyAlignment="1">
      <alignment vertical="center"/>
    </xf>
    <xf numFmtId="0" fontId="0" fillId="0" borderId="14" xfId="0" applyBorder="1" applyAlignment="1">
      <alignment vertical="center"/>
    </xf>
    <xf numFmtId="0" fontId="0" fillId="0" borderId="16" xfId="0" applyFont="1" applyBorder="1" applyAlignment="1">
      <alignment horizontal="center" vertical="center"/>
    </xf>
    <xf numFmtId="0" fontId="6" fillId="2" borderId="18" xfId="0" applyFont="1" applyFill="1" applyBorder="1" applyAlignment="1">
      <alignment horizontal="center" vertical="center"/>
    </xf>
    <xf numFmtId="0" fontId="6" fillId="2" borderId="17" xfId="0" applyFont="1" applyFill="1" applyBorder="1" applyAlignment="1">
      <alignment vertical="center" wrapText="1"/>
    </xf>
    <xf numFmtId="0" fontId="6" fillId="2" borderId="19" xfId="0" applyFont="1" applyFill="1" applyBorder="1" applyAlignment="1">
      <alignment vertical="center" wrapText="1"/>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0" fillId="3" borderId="0" xfId="0" applyFill="1" applyAlignment="1">
      <alignment vertical="top" wrapText="1"/>
    </xf>
    <xf numFmtId="0" fontId="4" fillId="3" borderId="10" xfId="0" applyFont="1" applyFill="1" applyBorder="1" applyAlignment="1">
      <alignment horizontal="left" vertical="top" wrapText="1"/>
    </xf>
    <xf numFmtId="0" fontId="0" fillId="3" borderId="11" xfId="0" applyFill="1" applyBorder="1" applyAlignment="1">
      <alignment horizontal="center" vertical="top" wrapTex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3" xfId="0" applyFill="1" applyBorder="1" applyAlignment="1">
      <alignment horizontal="center" vertical="center" wrapText="1"/>
    </xf>
    <xf numFmtId="0" fontId="4" fillId="3" borderId="13" xfId="0" applyFont="1" applyFill="1" applyBorder="1" applyAlignment="1">
      <alignment horizontal="left" vertical="top" wrapText="1"/>
    </xf>
    <xf numFmtId="0" fontId="0" fillId="3" borderId="17" xfId="0" applyFill="1" applyBorder="1" applyAlignment="1">
      <alignment horizontal="center" vertical="center" wrapText="1"/>
    </xf>
    <xf numFmtId="0" fontId="0" fillId="3" borderId="13" xfId="0" applyFill="1" applyBorder="1" applyAlignment="1">
      <alignment horizontal="left" vertical="top" wrapText="1"/>
    </xf>
    <xf numFmtId="0" fontId="0" fillId="3" borderId="12" xfId="0" applyFill="1" applyBorder="1" applyAlignment="1">
      <alignment vertical="center"/>
    </xf>
    <xf numFmtId="0" fontId="0" fillId="3" borderId="13" xfId="0" applyFill="1" applyBorder="1" applyAlignment="1">
      <alignment horizontal="center" vertical="top" wrapText="1"/>
    </xf>
    <xf numFmtId="0" fontId="0" fillId="3" borderId="17" xfId="0" applyFill="1" applyBorder="1" applyAlignment="1">
      <alignment horizontal="left" vertical="top" wrapText="1"/>
    </xf>
    <xf numFmtId="0" fontId="4" fillId="3" borderId="20" xfId="0" applyFont="1" applyFill="1" applyBorder="1" applyAlignment="1">
      <alignment horizontal="left" vertical="center" wrapText="1"/>
    </xf>
    <xf numFmtId="0" fontId="0" fillId="3" borderId="17" xfId="0" applyFill="1" applyBorder="1" applyAlignment="1">
      <alignment horizontal="left" vertical="center" wrapText="1"/>
    </xf>
    <xf numFmtId="0" fontId="0" fillId="3" borderId="13" xfId="0" applyFill="1" applyBorder="1" applyAlignment="1">
      <alignment vertical="top" wrapText="1"/>
    </xf>
    <xf numFmtId="0" fontId="0" fillId="3" borderId="19" xfId="0" applyFill="1" applyBorder="1" applyAlignment="1">
      <alignment horizontal="center" vertical="center" wrapText="1"/>
    </xf>
    <xf numFmtId="0" fontId="0" fillId="3" borderId="15" xfId="0" applyFill="1" applyBorder="1" applyAlignment="1">
      <alignment horizontal="center" vertical="center"/>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left" vertical="center" wrapText="1"/>
    </xf>
    <xf numFmtId="0" fontId="4" fillId="3" borderId="21" xfId="0" applyNumberFormat="1" applyFont="1" applyFill="1" applyBorder="1" applyAlignment="1">
      <alignment horizontal="left" vertical="top" wrapText="1"/>
    </xf>
    <xf numFmtId="0" fontId="5" fillId="3" borderId="13" xfId="0" applyFont="1" applyFill="1" applyBorder="1" applyAlignment="1">
      <alignment horizontal="left" vertical="top" wrapText="1"/>
    </xf>
    <xf numFmtId="0" fontId="0" fillId="3" borderId="13" xfId="0" applyFill="1" applyBorder="1" applyAlignment="1">
      <alignment vertical="center"/>
    </xf>
    <xf numFmtId="0" fontId="0" fillId="3" borderId="13" xfId="0" applyFill="1" applyBorder="1" applyAlignment="1">
      <alignment horizontal="left" vertical="center" wrapText="1"/>
    </xf>
    <xf numFmtId="0" fontId="1" fillId="3" borderId="4" xfId="0" applyFont="1" applyFill="1" applyBorder="1" applyAlignment="1">
      <alignment horizontal="center" vertical="center" wrapText="1"/>
    </xf>
    <xf numFmtId="0" fontId="10" fillId="3" borderId="0" xfId="0" applyFont="1" applyFill="1" applyAlignment="1">
      <alignment vertical="top" wrapText="1"/>
    </xf>
    <xf numFmtId="0" fontId="5" fillId="3" borderId="10" xfId="0" applyFont="1" applyFill="1" applyBorder="1" applyAlignment="1">
      <alignment horizontal="left" vertical="top" wrapText="1"/>
    </xf>
    <xf numFmtId="0" fontId="10" fillId="3" borderId="11" xfId="0" applyFont="1" applyFill="1" applyBorder="1" applyAlignment="1">
      <alignment horizontal="center" vertical="top" wrapText="1"/>
    </xf>
    <xf numFmtId="0" fontId="10" fillId="3" borderId="13"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3" xfId="0" applyFont="1" applyFill="1" applyBorder="1" applyAlignment="1">
      <alignment horizontal="left" vertical="top" wrapText="1"/>
    </xf>
    <xf numFmtId="0" fontId="10" fillId="3" borderId="13" xfId="0" applyFont="1" applyFill="1" applyBorder="1" applyAlignment="1">
      <alignment horizontal="center" vertical="top" wrapText="1"/>
    </xf>
    <xf numFmtId="0" fontId="10" fillId="3" borderId="17" xfId="0" applyFont="1" applyFill="1" applyBorder="1" applyAlignment="1">
      <alignment horizontal="left" vertical="top" wrapText="1"/>
    </xf>
    <xf numFmtId="0" fontId="5" fillId="3" borderId="20"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3" xfId="0" applyFont="1" applyFill="1" applyBorder="1" applyAlignment="1">
      <alignment vertical="top" wrapText="1"/>
    </xf>
    <xf numFmtId="0" fontId="10" fillId="3" borderId="19" xfId="0" applyFont="1" applyFill="1" applyBorder="1" applyAlignment="1">
      <alignment horizontal="center" vertical="center" wrapText="1"/>
    </xf>
    <xf numFmtId="0" fontId="10" fillId="3" borderId="19" xfId="0" applyFont="1" applyFill="1" applyBorder="1" applyAlignment="1">
      <alignment horizontal="left" vertical="center" wrapText="1"/>
    </xf>
    <xf numFmtId="0" fontId="5" fillId="3" borderId="21" xfId="0" applyNumberFormat="1" applyFont="1" applyFill="1" applyBorder="1" applyAlignment="1">
      <alignment horizontal="left" vertical="top" wrapText="1"/>
    </xf>
    <xf numFmtId="0" fontId="10" fillId="3" borderId="13" xfId="0" applyFont="1" applyFill="1" applyBorder="1" applyAlignment="1">
      <alignment horizontal="left" vertical="center" wrapText="1"/>
    </xf>
    <xf numFmtId="0" fontId="10" fillId="3" borderId="9"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8"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6" fillId="2" borderId="1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gs/Desktop/RFP%20additional/Zone%20wise%20Final%20BOQ/Zone%20A%20Fin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erut"/>
      <sheetName val="BUlandsahar"/>
      <sheetName val="GHaziabad"/>
      <sheetName val="G.B.NAGAR"/>
      <sheetName val="Bagpat"/>
      <sheetName val="Hapur"/>
      <sheetName val="Moradabad"/>
      <sheetName val="Bijnor"/>
      <sheetName val="Amroha"/>
      <sheetName val="RAMPUR"/>
      <sheetName val="Shambhal"/>
      <sheetName val="Badaun."/>
      <sheetName val="Shahjahanpur."/>
      <sheetName val="Pilibhit."/>
      <sheetName val="Bareilly."/>
      <sheetName val="Muzaffarnagar"/>
      <sheetName val="saharanpur"/>
      <sheetName val="Shamli"/>
      <sheetName val="Compiled Sheet"/>
    </sheetNames>
    <sheetDataSet>
      <sheetData sheetId="0">
        <row r="4">
          <cell r="O4">
            <v>10</v>
          </cell>
          <cell r="X4">
            <v>4</v>
          </cell>
        </row>
        <row r="5">
          <cell r="X5">
            <v>4</v>
          </cell>
        </row>
        <row r="7">
          <cell r="X7">
            <v>4</v>
          </cell>
        </row>
        <row r="9">
          <cell r="X9">
            <v>4</v>
          </cell>
        </row>
        <row r="10">
          <cell r="O10">
            <v>0</v>
          </cell>
          <cell r="X10">
            <v>4</v>
          </cell>
        </row>
        <row r="13">
          <cell r="O13">
            <v>0</v>
          </cell>
        </row>
        <row r="14">
          <cell r="O14">
            <v>0</v>
          </cell>
        </row>
        <row r="15">
          <cell r="X15">
            <v>4</v>
          </cell>
        </row>
      </sheetData>
      <sheetData sheetId="1">
        <row r="4">
          <cell r="W4">
            <v>18</v>
          </cell>
          <cell r="AE4">
            <v>3</v>
          </cell>
        </row>
        <row r="5">
          <cell r="AE5">
            <v>3</v>
          </cell>
        </row>
        <row r="7">
          <cell r="AE7">
            <v>3</v>
          </cell>
        </row>
        <row r="9">
          <cell r="AE9">
            <v>3</v>
          </cell>
        </row>
        <row r="10">
          <cell r="W10">
            <v>0</v>
          </cell>
          <cell r="AE10">
            <v>3</v>
          </cell>
        </row>
        <row r="13">
          <cell r="W13">
            <v>0</v>
          </cell>
        </row>
        <row r="14">
          <cell r="W14">
            <v>0</v>
          </cell>
        </row>
        <row r="15">
          <cell r="AE15">
            <v>3</v>
          </cell>
        </row>
      </sheetData>
      <sheetData sheetId="2">
        <row r="4">
          <cell r="I4">
            <v>4</v>
          </cell>
          <cell r="Q4">
            <v>3</v>
          </cell>
        </row>
        <row r="5">
          <cell r="Q5">
            <v>3</v>
          </cell>
        </row>
        <row r="7">
          <cell r="Q7">
            <v>3</v>
          </cell>
        </row>
        <row r="9">
          <cell r="Q9">
            <v>3</v>
          </cell>
        </row>
        <row r="10">
          <cell r="I10">
            <v>0</v>
          </cell>
          <cell r="Q10">
            <v>3</v>
          </cell>
        </row>
        <row r="13">
          <cell r="I13">
            <v>0</v>
          </cell>
        </row>
        <row r="14">
          <cell r="I14">
            <v>0</v>
          </cell>
        </row>
        <row r="15">
          <cell r="Q15">
            <v>3</v>
          </cell>
        </row>
      </sheetData>
      <sheetData sheetId="3">
        <row r="4">
          <cell r="I4">
            <v>4</v>
          </cell>
          <cell r="Q4">
            <v>3</v>
          </cell>
        </row>
        <row r="5">
          <cell r="Q5">
            <v>3</v>
          </cell>
        </row>
        <row r="7">
          <cell r="Q7">
            <v>3</v>
          </cell>
        </row>
        <row r="9">
          <cell r="Q9">
            <v>3</v>
          </cell>
        </row>
        <row r="10">
          <cell r="I10">
            <v>0</v>
          </cell>
          <cell r="Q10">
            <v>3</v>
          </cell>
        </row>
        <row r="13">
          <cell r="I13">
            <v>0</v>
          </cell>
        </row>
        <row r="14">
          <cell r="I14">
            <v>0</v>
          </cell>
        </row>
        <row r="15">
          <cell r="Q15">
            <v>3</v>
          </cell>
        </row>
      </sheetData>
      <sheetData sheetId="4">
        <row r="4">
          <cell r="L4">
            <v>7</v>
          </cell>
          <cell r="T4">
            <v>3</v>
          </cell>
        </row>
        <row r="5">
          <cell r="T5">
            <v>3</v>
          </cell>
        </row>
        <row r="7">
          <cell r="T7">
            <v>3</v>
          </cell>
        </row>
        <row r="9">
          <cell r="T9">
            <v>3</v>
          </cell>
        </row>
        <row r="10">
          <cell r="L10">
            <v>0</v>
          </cell>
          <cell r="T10">
            <v>3</v>
          </cell>
        </row>
        <row r="13">
          <cell r="L13">
            <v>0</v>
          </cell>
        </row>
        <row r="14">
          <cell r="L14">
            <v>0</v>
          </cell>
        </row>
        <row r="15">
          <cell r="T15">
            <v>3</v>
          </cell>
        </row>
      </sheetData>
      <sheetData sheetId="5">
        <row r="4">
          <cell r="J4">
            <v>5</v>
          </cell>
          <cell r="Q4">
            <v>2</v>
          </cell>
        </row>
        <row r="5">
          <cell r="Q5">
            <v>2</v>
          </cell>
        </row>
        <row r="7">
          <cell r="Q7">
            <v>2</v>
          </cell>
        </row>
        <row r="9">
          <cell r="Q9">
            <v>2</v>
          </cell>
        </row>
        <row r="10">
          <cell r="J10">
            <v>0</v>
          </cell>
          <cell r="Q10">
            <v>2</v>
          </cell>
        </row>
        <row r="13">
          <cell r="J13">
            <v>0</v>
          </cell>
        </row>
        <row r="14">
          <cell r="J14">
            <v>0</v>
          </cell>
        </row>
        <row r="15">
          <cell r="Q15">
            <v>2</v>
          </cell>
        </row>
      </sheetData>
      <sheetData sheetId="6">
        <row r="4">
          <cell r="M4">
            <v>8</v>
          </cell>
          <cell r="T4">
            <v>2</v>
          </cell>
        </row>
        <row r="5">
          <cell r="T5">
            <v>2</v>
          </cell>
        </row>
        <row r="7">
          <cell r="T7">
            <v>2</v>
          </cell>
        </row>
        <row r="9">
          <cell r="T9">
            <v>2</v>
          </cell>
        </row>
        <row r="10">
          <cell r="M10">
            <v>0</v>
          </cell>
          <cell r="T10">
            <v>2</v>
          </cell>
        </row>
        <row r="13">
          <cell r="M13">
            <v>0</v>
          </cell>
        </row>
        <row r="14">
          <cell r="M14">
            <v>0</v>
          </cell>
        </row>
        <row r="15">
          <cell r="T15">
            <v>2</v>
          </cell>
        </row>
      </sheetData>
      <sheetData sheetId="7">
        <row r="4">
          <cell r="W4">
            <v>18</v>
          </cell>
          <cell r="AC4">
            <v>1</v>
          </cell>
        </row>
        <row r="5">
          <cell r="AC5">
            <v>1</v>
          </cell>
        </row>
        <row r="7">
          <cell r="AC7">
            <v>1</v>
          </cell>
        </row>
        <row r="9">
          <cell r="AC9">
            <v>1</v>
          </cell>
        </row>
        <row r="10">
          <cell r="W10">
            <v>0</v>
          </cell>
          <cell r="AC10">
            <v>1</v>
          </cell>
        </row>
        <row r="13">
          <cell r="W13">
            <v>0</v>
          </cell>
        </row>
        <row r="14">
          <cell r="W14">
            <v>0</v>
          </cell>
        </row>
        <row r="15">
          <cell r="AC15">
            <v>1</v>
          </cell>
        </row>
      </sheetData>
      <sheetData sheetId="8">
        <row r="4">
          <cell r="L4">
            <v>7</v>
          </cell>
          <cell r="R4">
            <v>1</v>
          </cell>
        </row>
        <row r="5">
          <cell r="R5">
            <v>1</v>
          </cell>
        </row>
        <row r="7">
          <cell r="R7">
            <v>1</v>
          </cell>
        </row>
        <row r="9">
          <cell r="R9">
            <v>1</v>
          </cell>
        </row>
        <row r="10">
          <cell r="L10">
            <v>0</v>
          </cell>
          <cell r="R10">
            <v>1</v>
          </cell>
        </row>
        <row r="13">
          <cell r="L13">
            <v>0</v>
          </cell>
        </row>
        <row r="14">
          <cell r="L14">
            <v>0</v>
          </cell>
        </row>
        <row r="15">
          <cell r="R15">
            <v>1</v>
          </cell>
        </row>
      </sheetData>
      <sheetData sheetId="9">
        <row r="4">
          <cell r="O4">
            <v>10</v>
          </cell>
          <cell r="U4">
            <v>1</v>
          </cell>
        </row>
        <row r="5">
          <cell r="U5">
            <v>1</v>
          </cell>
        </row>
        <row r="7">
          <cell r="U7">
            <v>1</v>
          </cell>
        </row>
        <row r="9">
          <cell r="U9">
            <v>1</v>
          </cell>
        </row>
        <row r="10">
          <cell r="O10">
            <v>0</v>
          </cell>
          <cell r="U10">
            <v>1</v>
          </cell>
        </row>
        <row r="13">
          <cell r="O13">
            <v>0</v>
          </cell>
        </row>
        <row r="14">
          <cell r="O14">
            <v>0</v>
          </cell>
        </row>
        <row r="15">
          <cell r="U15">
            <v>1</v>
          </cell>
        </row>
      </sheetData>
      <sheetData sheetId="10">
        <row r="4">
          <cell r="O4">
            <v>10</v>
          </cell>
        </row>
        <row r="10">
          <cell r="O10">
            <v>0</v>
          </cell>
        </row>
        <row r="13">
          <cell r="O13">
            <v>0</v>
          </cell>
        </row>
        <row r="14">
          <cell r="O14">
            <v>0</v>
          </cell>
        </row>
      </sheetData>
      <sheetData sheetId="11">
        <row r="4">
          <cell r="AC4">
            <v>24</v>
          </cell>
          <cell r="AI4">
            <v>1</v>
          </cell>
        </row>
        <row r="5">
          <cell r="AI5">
            <v>1</v>
          </cell>
        </row>
        <row r="7">
          <cell r="AI7">
            <v>1</v>
          </cell>
        </row>
        <row r="9">
          <cell r="AI9">
            <v>1</v>
          </cell>
        </row>
        <row r="10">
          <cell r="AC10">
            <v>0</v>
          </cell>
          <cell r="AI10">
            <v>1</v>
          </cell>
        </row>
        <row r="13">
          <cell r="AC13">
            <v>0</v>
          </cell>
        </row>
        <row r="14">
          <cell r="AC14">
            <v>0</v>
          </cell>
        </row>
        <row r="15">
          <cell r="AI15">
            <v>1</v>
          </cell>
        </row>
      </sheetData>
      <sheetData sheetId="12">
        <row r="4">
          <cell r="U4">
            <v>16</v>
          </cell>
          <cell r="AB4">
            <v>2</v>
          </cell>
        </row>
        <row r="5">
          <cell r="AB5">
            <v>2</v>
          </cell>
        </row>
        <row r="7">
          <cell r="AB7">
            <v>2</v>
          </cell>
        </row>
        <row r="9">
          <cell r="AB9">
            <v>2</v>
          </cell>
        </row>
        <row r="10">
          <cell r="U10">
            <v>0</v>
          </cell>
          <cell r="AB10">
            <v>2</v>
          </cell>
        </row>
        <row r="13">
          <cell r="U13">
            <v>0</v>
          </cell>
        </row>
        <row r="14">
          <cell r="U14">
            <v>0</v>
          </cell>
        </row>
        <row r="15">
          <cell r="AB15">
            <v>2</v>
          </cell>
        </row>
      </sheetData>
      <sheetData sheetId="13">
        <row r="4">
          <cell r="P4">
            <v>11</v>
          </cell>
          <cell r="X4">
            <v>3</v>
          </cell>
        </row>
        <row r="5">
          <cell r="X5">
            <v>3</v>
          </cell>
        </row>
        <row r="7">
          <cell r="X7">
            <v>3</v>
          </cell>
        </row>
        <row r="9">
          <cell r="X9">
            <v>3</v>
          </cell>
        </row>
        <row r="10">
          <cell r="P10">
            <v>0</v>
          </cell>
          <cell r="X10">
            <v>3</v>
          </cell>
        </row>
        <row r="13">
          <cell r="P13">
            <v>0</v>
          </cell>
        </row>
        <row r="14">
          <cell r="P14">
            <v>0</v>
          </cell>
        </row>
        <row r="15">
          <cell r="X15">
            <v>3</v>
          </cell>
        </row>
      </sheetData>
      <sheetData sheetId="14">
        <row r="4">
          <cell r="V4">
            <v>17</v>
          </cell>
          <cell r="AC4">
            <v>2</v>
          </cell>
        </row>
        <row r="5">
          <cell r="AC5">
            <v>2</v>
          </cell>
        </row>
        <row r="7">
          <cell r="AC7">
            <v>2</v>
          </cell>
        </row>
        <row r="9">
          <cell r="AC9">
            <v>2</v>
          </cell>
        </row>
        <row r="10">
          <cell r="V10">
            <v>0</v>
          </cell>
          <cell r="AC10">
            <v>2</v>
          </cell>
        </row>
        <row r="13">
          <cell r="V13">
            <v>0</v>
          </cell>
        </row>
        <row r="14">
          <cell r="V14">
            <v>0</v>
          </cell>
        </row>
        <row r="15">
          <cell r="AC15">
            <v>2</v>
          </cell>
        </row>
      </sheetData>
      <sheetData sheetId="15">
        <row r="4">
          <cell r="M4">
            <v>8</v>
          </cell>
          <cell r="S4">
            <v>1</v>
          </cell>
        </row>
        <row r="5">
          <cell r="S5">
            <v>1</v>
          </cell>
        </row>
        <row r="7">
          <cell r="S7">
            <v>1</v>
          </cell>
        </row>
        <row r="9">
          <cell r="S9">
            <v>1</v>
          </cell>
        </row>
        <row r="10">
          <cell r="M10">
            <v>0</v>
          </cell>
          <cell r="S10">
            <v>1</v>
          </cell>
        </row>
        <row r="13">
          <cell r="M13">
            <v>0</v>
          </cell>
        </row>
        <row r="14">
          <cell r="M14">
            <v>0</v>
          </cell>
        </row>
        <row r="15">
          <cell r="S15">
            <v>1</v>
          </cell>
        </row>
      </sheetData>
      <sheetData sheetId="16">
        <row r="4">
          <cell r="Q4">
            <v>12</v>
          </cell>
          <cell r="Z4">
            <v>4</v>
          </cell>
        </row>
        <row r="5">
          <cell r="Z5">
            <v>4</v>
          </cell>
        </row>
        <row r="7">
          <cell r="Z7">
            <v>4</v>
          </cell>
        </row>
        <row r="9">
          <cell r="Z9">
            <v>4</v>
          </cell>
        </row>
        <row r="10">
          <cell r="Q10">
            <v>0</v>
          </cell>
          <cell r="Z10">
            <v>4</v>
          </cell>
        </row>
        <row r="13">
          <cell r="Q13">
            <v>0</v>
          </cell>
        </row>
        <row r="14">
          <cell r="Q14">
            <v>0</v>
          </cell>
        </row>
        <row r="15">
          <cell r="Z15">
            <v>4</v>
          </cell>
        </row>
      </sheetData>
      <sheetData sheetId="17">
        <row r="4">
          <cell r="K4">
            <v>6</v>
          </cell>
          <cell r="Q4">
            <v>1</v>
          </cell>
        </row>
        <row r="5">
          <cell r="Q5">
            <v>1</v>
          </cell>
        </row>
        <row r="7">
          <cell r="Q7">
            <v>1</v>
          </cell>
        </row>
        <row r="9">
          <cell r="Q9">
            <v>1</v>
          </cell>
        </row>
        <row r="10">
          <cell r="K10">
            <v>0</v>
          </cell>
          <cell r="Q10">
            <v>1</v>
          </cell>
        </row>
        <row r="13">
          <cell r="K13">
            <v>0</v>
          </cell>
        </row>
        <row r="14">
          <cell r="K14">
            <v>0</v>
          </cell>
        </row>
        <row r="15">
          <cell r="Q15">
            <v>1</v>
          </cell>
        </row>
      </sheetData>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S16"/>
  <sheetViews>
    <sheetView zoomScale="80" zoomScaleNormal="80" workbookViewId="0">
      <selection activeCell="N3" sqref="N3"/>
    </sheetView>
  </sheetViews>
  <sheetFormatPr defaultRowHeight="15"/>
  <cols>
    <col min="1" max="1" width="6.5703125" style="1" customWidth="1"/>
    <col min="2" max="2" width="16.7109375" style="1" customWidth="1"/>
    <col min="3" max="3" width="32.28515625" style="6" customWidth="1"/>
    <col min="4" max="4" width="14" style="1" customWidth="1"/>
    <col min="5" max="5" width="9.140625" style="1"/>
    <col min="6" max="6" width="12.42578125" style="1" customWidth="1"/>
    <col min="7" max="7" width="11.28515625" style="1" customWidth="1"/>
    <col min="8" max="8" width="14.85546875" style="1" customWidth="1"/>
    <col min="9" max="9" width="9.140625" style="1"/>
    <col min="10" max="10" width="12.7109375" style="1" customWidth="1"/>
    <col min="11" max="11" width="11.7109375" style="1" customWidth="1"/>
    <col min="12" max="12" width="13.140625" style="1" customWidth="1"/>
    <col min="13" max="13" width="15.140625" style="1" customWidth="1"/>
    <col min="14" max="16384" width="9.140625" style="1"/>
  </cols>
  <sheetData>
    <row r="1" spans="1:19">
      <c r="A1" s="68" t="s">
        <v>11</v>
      </c>
      <c r="B1" s="69"/>
      <c r="C1" s="69"/>
      <c r="D1" s="69"/>
      <c r="E1" s="69"/>
      <c r="F1" s="69"/>
      <c r="G1" s="69"/>
      <c r="H1" s="69"/>
      <c r="I1" s="69"/>
      <c r="J1" s="69"/>
      <c r="K1" s="69"/>
      <c r="L1" s="69"/>
      <c r="M1" s="70"/>
    </row>
    <row r="2" spans="1:19" ht="15.75" thickBot="1">
      <c r="A2" s="71"/>
      <c r="B2" s="72"/>
      <c r="C2" s="72"/>
      <c r="D2" s="72"/>
      <c r="E2" s="72"/>
      <c r="F2" s="72"/>
      <c r="G2" s="72"/>
      <c r="H2" s="72"/>
      <c r="I2" s="72"/>
      <c r="J2" s="72"/>
      <c r="K2" s="72"/>
      <c r="L2" s="72"/>
      <c r="M2" s="73"/>
    </row>
    <row r="3" spans="1:19" ht="30.75" thickBot="1">
      <c r="A3" s="35" t="s">
        <v>0</v>
      </c>
      <c r="B3" s="36" t="s">
        <v>1</v>
      </c>
      <c r="C3" s="37" t="s">
        <v>2</v>
      </c>
      <c r="D3" s="49" t="s">
        <v>3</v>
      </c>
      <c r="E3" s="39" t="s">
        <v>4</v>
      </c>
      <c r="F3" s="40" t="s">
        <v>42</v>
      </c>
      <c r="G3" s="2" t="s">
        <v>43</v>
      </c>
      <c r="H3" s="2" t="s">
        <v>5</v>
      </c>
      <c r="I3" s="41" t="s">
        <v>6</v>
      </c>
      <c r="J3" s="40" t="s">
        <v>42</v>
      </c>
      <c r="K3" s="2" t="s">
        <v>43</v>
      </c>
      <c r="L3" s="2" t="s">
        <v>7</v>
      </c>
      <c r="M3" s="3" t="s">
        <v>8</v>
      </c>
    </row>
    <row r="4" spans="1:19" ht="207.75" customHeight="1">
      <c r="A4" s="42">
        <v>1</v>
      </c>
      <c r="B4" s="50" t="s">
        <v>12</v>
      </c>
      <c r="C4" s="51" t="s">
        <v>13</v>
      </c>
      <c r="D4" s="52" t="s">
        <v>9</v>
      </c>
      <c r="E4" s="21">
        <f>[1]Shamli!K4+[1]saharanpur!Q4+[1]Muzaffarnagar!M4+[1]Bareilly.!V4+[1]Pilibhit.!P4+[1]Shahjahanpur.!U4+[1]Badaun.!AC4+[1]Shambhal!O4+[1]RAMPUR!O4+[1]Amroha!L4+[1]Bijnor!W4+[1]Moradabad!M4+[1]Hapur!J4+[1]Bagpat!L4+[1]G.B.NAGAR!I4+[1]GHaziabad!I4+[1]BUlandsahar!W4+[1]Meerut!O4</f>
        <v>195</v>
      </c>
      <c r="F4" s="22">
        <f>195*48</f>
        <v>9360</v>
      </c>
      <c r="G4" s="4"/>
      <c r="H4" s="5">
        <f>G4*F4</f>
        <v>0</v>
      </c>
      <c r="I4" s="34">
        <f>[1]Shamli!Q4+[1]saharanpur!Z4+[1]Muzaffarnagar!S4+[1]Bareilly.!AC4+[1]Pilibhit.!X4+[1]Shahjahanpur.!AB4+[1]Badaun.!AI4+[1]RAMPUR!U4+[1]Amroha!R4+[1]Bijnor!AC4+[1]Moradabad!T4+[1]Hapur!Q4+[1]Bagpat!T4+[1]G.B.NAGAR!Q4+[1]GHaziabad!Q4+[1]BUlandsahar!AE4+[1]Meerut!X4</f>
        <v>37</v>
      </c>
      <c r="J4" s="22">
        <f>37*48</f>
        <v>1776</v>
      </c>
      <c r="K4" s="4"/>
      <c r="L4" s="5">
        <f>K4*J4</f>
        <v>0</v>
      </c>
      <c r="M4" s="10">
        <f>H4+L4</f>
        <v>0</v>
      </c>
    </row>
    <row r="5" spans="1:19" ht="197.25" customHeight="1">
      <c r="A5" s="21">
        <v>2</v>
      </c>
      <c r="B5" s="53" t="s">
        <v>14</v>
      </c>
      <c r="C5" s="46" t="s">
        <v>46</v>
      </c>
      <c r="D5" s="54" t="s">
        <v>16</v>
      </c>
      <c r="E5" s="21">
        <v>195</v>
      </c>
      <c r="F5" s="22">
        <f>195*48</f>
        <v>9360</v>
      </c>
      <c r="G5" s="4"/>
      <c r="H5" s="5">
        <f t="shared" ref="H5:H14" si="0">G5*F5</f>
        <v>0</v>
      </c>
      <c r="I5" s="34">
        <f>[1]Shamli!Q5+[1]saharanpur!Z5+[1]Muzaffarnagar!S5+[1]Bareilly.!AC5+[1]Pilibhit.!X5+[1]Shahjahanpur.!AB5+[1]Badaun.!AI5+[1]RAMPUR!U5+[1]Amroha!R5+[1]Bijnor!AC5+[1]Moradabad!T5+[1]Hapur!Q5+[1]Bagpat!T5+[1]G.B.NAGAR!Q5+[1]GHaziabad!Q5+[1]BUlandsahar!AE5+[1]Meerut!X5</f>
        <v>37</v>
      </c>
      <c r="J5" s="22">
        <f>37*48</f>
        <v>1776</v>
      </c>
      <c r="K5" s="4"/>
      <c r="L5" s="4">
        <f t="shared" ref="L5:L14" si="1">K5*J5</f>
        <v>0</v>
      </c>
      <c r="M5" s="10">
        <f t="shared" ref="M5:M14" si="2">H5+L5</f>
        <v>0</v>
      </c>
    </row>
    <row r="6" spans="1:19" ht="150.75" customHeight="1">
      <c r="A6" s="43">
        <v>3</v>
      </c>
      <c r="B6" s="55" t="s">
        <v>18</v>
      </c>
      <c r="C6" s="46" t="s">
        <v>15</v>
      </c>
      <c r="D6" s="54" t="s">
        <v>17</v>
      </c>
      <c r="E6" s="27">
        <v>195</v>
      </c>
      <c r="F6" s="47">
        <f>195*12</f>
        <v>2340</v>
      </c>
      <c r="G6" s="8"/>
      <c r="H6" s="9">
        <f t="shared" si="0"/>
        <v>0</v>
      </c>
      <c r="I6" s="34">
        <v>37</v>
      </c>
      <c r="J6" s="22">
        <f>12*37</f>
        <v>444</v>
      </c>
      <c r="K6" s="4"/>
      <c r="L6" s="5">
        <f t="shared" si="1"/>
        <v>0</v>
      </c>
      <c r="M6" s="10">
        <f t="shared" si="2"/>
        <v>0</v>
      </c>
    </row>
    <row r="7" spans="1:19" ht="106.5" customHeight="1">
      <c r="A7" s="21">
        <v>4</v>
      </c>
      <c r="B7" s="56" t="s">
        <v>19</v>
      </c>
      <c r="C7" s="46" t="s">
        <v>21</v>
      </c>
      <c r="D7" s="57" t="s">
        <v>20</v>
      </c>
      <c r="E7" s="21">
        <v>0</v>
      </c>
      <c r="F7" s="22">
        <v>0</v>
      </c>
      <c r="G7" s="4"/>
      <c r="H7" s="5">
        <f t="shared" si="0"/>
        <v>0</v>
      </c>
      <c r="I7" s="34">
        <f>[1]Shamli!Q7+[1]saharanpur!Z7+[1]Muzaffarnagar!S7+[1]Bareilly.!AC7+[1]Pilibhit.!X7+[1]Shahjahanpur.!AB7+[1]Badaun.!AI7+[1]RAMPUR!U7+[1]Amroha!R7+[1]Bijnor!AC7+[1]Moradabad!T7+[1]Hapur!Q7+[1]Bagpat!T7+[1]G.B.NAGAR!Q7+[1]GHaziabad!Q7+[1]BUlandsahar!AE7+[1]Meerut!X7</f>
        <v>37</v>
      </c>
      <c r="J7" s="22">
        <f>15*37</f>
        <v>555</v>
      </c>
      <c r="K7" s="4"/>
      <c r="L7" s="5">
        <f t="shared" si="1"/>
        <v>0</v>
      </c>
      <c r="M7" s="10">
        <f t="shared" si="2"/>
        <v>0</v>
      </c>
    </row>
    <row r="8" spans="1:19" ht="105" customHeight="1">
      <c r="A8" s="21">
        <v>5</v>
      </c>
      <c r="B8" s="53" t="s">
        <v>22</v>
      </c>
      <c r="C8" s="58" t="s">
        <v>47</v>
      </c>
      <c r="D8" s="59" t="s">
        <v>24</v>
      </c>
      <c r="E8" s="21">
        <v>0</v>
      </c>
      <c r="F8" s="22">
        <v>0</v>
      </c>
      <c r="G8" s="4"/>
      <c r="H8" s="7">
        <f t="shared" si="0"/>
        <v>0</v>
      </c>
      <c r="I8" s="34">
        <f>[1]Shamli!Q9+[1]saharanpur!Z9+[1]Muzaffarnagar!S9+[1]Bareilly.!AC9+[1]Pilibhit.!X9+[1]Shahjahanpur.!AB9+[1]Badaun.!AI9+[1]RAMPUR!U9+[1]Amroha!R9+[1]Bijnor!AC9+[1]Moradabad!T9+[1]Hapur!Q9+[1]Bagpat!T9+[1]G.B.NAGAR!Q9+[1]GHaziabad!Q9+[1]BUlandsahar!AE9+[1]Meerut!X9</f>
        <v>37</v>
      </c>
      <c r="J8" s="22">
        <f>6*37</f>
        <v>222</v>
      </c>
      <c r="K8" s="4"/>
      <c r="L8" s="5">
        <f t="shared" si="1"/>
        <v>0</v>
      </c>
      <c r="M8" s="10">
        <f t="shared" si="2"/>
        <v>0</v>
      </c>
    </row>
    <row r="9" spans="1:19" ht="70.5" customHeight="1">
      <c r="A9" s="43">
        <v>6</v>
      </c>
      <c r="B9" s="54" t="s">
        <v>25</v>
      </c>
      <c r="C9" s="60" t="s">
        <v>26</v>
      </c>
      <c r="D9" s="61" t="s">
        <v>27</v>
      </c>
      <c r="E9" s="21">
        <f>[1]Shamli!K10+[1]saharanpur!Q10+[1]Muzaffarnagar!M10+[1]Bareilly.!V10+[1]Pilibhit.!P10+[1]Shahjahanpur.!U10+[1]Badaun.!AC10+[1]Shambhal!O10+[1]RAMPUR!O10+[1]Amroha!L10+[1]Bijnor!W10+[1]Moradabad!M10+[1]Hapur!J10+[1]Bagpat!L10+[1]G.B.NAGAR!I10+[1]GHaziabad!I10+[1]BUlandsahar!W10+[1]Meerut!O10</f>
        <v>0</v>
      </c>
      <c r="F9" s="22">
        <v>0</v>
      </c>
      <c r="G9" s="4"/>
      <c r="H9" s="7">
        <f t="shared" si="0"/>
        <v>0</v>
      </c>
      <c r="I9" s="34">
        <f>[1]Shamli!Q10+[1]saharanpur!Z10+[1]Muzaffarnagar!S10+[1]Bareilly.!AC10+[1]Pilibhit.!X10+[1]Shahjahanpur.!AB10+[1]Badaun.!AI10+[1]RAMPUR!U10+[1]Amroha!R10+[1]Bijnor!AC10+[1]Moradabad!T10+[1]Hapur!Q10+[1]Bagpat!T10+[1]G.B.NAGAR!Q10+[1]GHaziabad!Q10+[1]BUlandsahar!AE10+[1]Meerut!X10</f>
        <v>37</v>
      </c>
      <c r="J9" s="22">
        <f>6*37</f>
        <v>222</v>
      </c>
      <c r="K9" s="4"/>
      <c r="L9" s="5">
        <f t="shared" si="1"/>
        <v>0</v>
      </c>
      <c r="M9" s="10">
        <f t="shared" si="2"/>
        <v>0</v>
      </c>
    </row>
    <row r="10" spans="1:19" ht="143.25" customHeight="1">
      <c r="A10" s="21">
        <v>7</v>
      </c>
      <c r="B10" s="57" t="s">
        <v>32</v>
      </c>
      <c r="C10" s="60" t="s">
        <v>30</v>
      </c>
      <c r="D10" s="62" t="s">
        <v>28</v>
      </c>
      <c r="E10" s="21">
        <v>0</v>
      </c>
      <c r="F10" s="22">
        <v>0</v>
      </c>
      <c r="G10" s="4"/>
      <c r="H10" s="7">
        <f t="shared" si="0"/>
        <v>0</v>
      </c>
      <c r="I10" s="34">
        <v>37</v>
      </c>
      <c r="J10" s="22">
        <f>37*200</f>
        <v>7400</v>
      </c>
      <c r="K10" s="4"/>
      <c r="L10" s="5">
        <f t="shared" si="1"/>
        <v>0</v>
      </c>
      <c r="M10" s="10">
        <f t="shared" si="2"/>
        <v>0</v>
      </c>
    </row>
    <row r="11" spans="1:19" ht="121.5" customHeight="1">
      <c r="A11" s="43">
        <v>8</v>
      </c>
      <c r="B11" s="55" t="s">
        <v>29</v>
      </c>
      <c r="C11" s="63" t="s">
        <v>31</v>
      </c>
      <c r="D11" s="62" t="s">
        <v>28</v>
      </c>
      <c r="E11" s="21">
        <v>195</v>
      </c>
      <c r="F11" s="22">
        <f>200*195</f>
        <v>39000</v>
      </c>
      <c r="G11" s="4"/>
      <c r="H11" s="5">
        <f t="shared" si="0"/>
        <v>0</v>
      </c>
      <c r="I11" s="34">
        <v>0</v>
      </c>
      <c r="J11" s="22">
        <v>0</v>
      </c>
      <c r="K11" s="4"/>
      <c r="L11" s="5">
        <f t="shared" si="1"/>
        <v>0</v>
      </c>
      <c r="M11" s="10">
        <f t="shared" si="2"/>
        <v>0</v>
      </c>
    </row>
    <row r="12" spans="1:19" ht="111.75" customHeight="1">
      <c r="A12" s="21">
        <v>9</v>
      </c>
      <c r="B12" s="46" t="s">
        <v>33</v>
      </c>
      <c r="C12" s="46" t="s">
        <v>34</v>
      </c>
      <c r="D12" s="57" t="s">
        <v>35</v>
      </c>
      <c r="E12" s="21">
        <f>[1]Shamli!K13+[1]saharanpur!Q13+[1]Muzaffarnagar!M13+[1]Bareilly.!V13+[1]Pilibhit.!P13+[1]Shahjahanpur.!U13+[1]Badaun.!AC13+[1]Shambhal!O13+[1]RAMPUR!O13+[1]Amroha!L13+[1]Bijnor!W13+[1]Moradabad!M13+[1]Hapur!J13+[1]Bagpat!L13+[1]G.B.NAGAR!I13+[1]GHaziabad!I13+[1]BUlandsahar!W13+[1]Meerut!O13</f>
        <v>0</v>
      </c>
      <c r="F12" s="22">
        <v>0</v>
      </c>
      <c r="G12" s="4"/>
      <c r="H12" s="5">
        <f t="shared" si="0"/>
        <v>0</v>
      </c>
      <c r="I12" s="34">
        <v>37</v>
      </c>
      <c r="J12" s="22">
        <f>37*200</f>
        <v>7400</v>
      </c>
      <c r="K12" s="4"/>
      <c r="L12" s="5">
        <f t="shared" si="1"/>
        <v>0</v>
      </c>
      <c r="M12" s="10">
        <f t="shared" si="2"/>
        <v>0</v>
      </c>
    </row>
    <row r="13" spans="1:19" ht="127.5" customHeight="1">
      <c r="A13" s="43">
        <v>10</v>
      </c>
      <c r="B13" s="46" t="s">
        <v>38</v>
      </c>
      <c r="C13" s="60" t="s">
        <v>36</v>
      </c>
      <c r="D13" s="54" t="s">
        <v>37</v>
      </c>
      <c r="E13" s="27">
        <f>[1]Shamli!K14+[1]saharanpur!Q14+[1]Muzaffarnagar!M14+[1]Bareilly.!V14+[1]Pilibhit.!P14+[1]Shahjahanpur.!U14+[1]Badaun.!AC14+[1]Shambhal!O14+[1]RAMPUR!O14+[1]Amroha!L14+[1]Bijnor!W14+[1]Moradabad!M14+[1]Hapur!J14+[1]Bagpat!L14+[1]G.B.NAGAR!I14+[1]GHaziabad!I14+[1]BUlandsahar!W14+[1]Meerut!O14</f>
        <v>0</v>
      </c>
      <c r="F13" s="47">
        <v>0</v>
      </c>
      <c r="G13" s="8"/>
      <c r="H13" s="9">
        <f t="shared" si="0"/>
        <v>0</v>
      </c>
      <c r="I13" s="34">
        <v>37</v>
      </c>
      <c r="J13" s="22">
        <f>37*6</f>
        <v>222</v>
      </c>
      <c r="K13" s="4"/>
      <c r="L13" s="5"/>
      <c r="M13" s="10">
        <f t="shared" si="2"/>
        <v>0</v>
      </c>
    </row>
    <row r="14" spans="1:19" ht="129" customHeight="1">
      <c r="A14" s="21">
        <v>11</v>
      </c>
      <c r="B14" s="64" t="s">
        <v>39</v>
      </c>
      <c r="C14" s="60" t="s">
        <v>36</v>
      </c>
      <c r="D14" s="54" t="s">
        <v>10</v>
      </c>
      <c r="E14" s="21">
        <v>0</v>
      </c>
      <c r="F14" s="22">
        <v>0</v>
      </c>
      <c r="G14" s="4"/>
      <c r="H14" s="5">
        <f t="shared" si="0"/>
        <v>0</v>
      </c>
      <c r="I14" s="34">
        <f>[1]Shamli!Q15+[1]saharanpur!Z15+[1]Muzaffarnagar!S15+[1]Bareilly.!AC15+[1]Pilibhit.!X15+[1]Shahjahanpur.!AB15+[1]Badaun.!AI15+[1]RAMPUR!U15+[1]Amroha!R15+[1]Bijnor!AC15+[1]Moradabad!T15+[1]Hapur!Q15+[1]Bagpat!T15+[1]G.B.NAGAR!Q15+[1]GHaziabad!Q15+[1]BUlandsahar!AE15+[1]Meerut!X15</f>
        <v>37</v>
      </c>
      <c r="J14" s="22">
        <f>37*6</f>
        <v>222</v>
      </c>
      <c r="K14" s="4"/>
      <c r="L14" s="5">
        <f t="shared" si="1"/>
        <v>0</v>
      </c>
      <c r="M14" s="10">
        <f t="shared" si="2"/>
        <v>0</v>
      </c>
    </row>
    <row r="15" spans="1:19" ht="21">
      <c r="A15" s="11"/>
      <c r="B15" s="12"/>
      <c r="C15" s="13"/>
      <c r="D15" s="74" t="s">
        <v>40</v>
      </c>
      <c r="E15" s="74"/>
      <c r="F15" s="75"/>
      <c r="G15" s="14"/>
      <c r="H15" s="15">
        <f>SUM(H4:H14)</f>
        <v>0</v>
      </c>
      <c r="I15" s="16"/>
      <c r="J15" s="14"/>
      <c r="K15" s="14"/>
      <c r="L15" s="15">
        <f>SUM(L4:L14)</f>
        <v>0</v>
      </c>
      <c r="M15" s="17">
        <f>SUM(M4:M14)</f>
        <v>0</v>
      </c>
    </row>
    <row r="16" spans="1:19" ht="20.25" customHeight="1">
      <c r="S16" s="1" t="s">
        <v>44</v>
      </c>
    </row>
  </sheetData>
  <mergeCells count="2">
    <mergeCell ref="A1:M2"/>
    <mergeCell ref="D15:F15"/>
  </mergeCells>
  <pageMargins left="0.7" right="0.7" top="0.75" bottom="0.75" header="0.3" footer="0.3"/>
  <pageSetup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S16"/>
  <sheetViews>
    <sheetView topLeftCell="A13" zoomScale="80" zoomScaleNormal="80" workbookViewId="0">
      <selection activeCell="J10" sqref="J10"/>
    </sheetView>
  </sheetViews>
  <sheetFormatPr defaultRowHeight="15"/>
  <cols>
    <col min="1" max="1" width="6.5703125" style="1" customWidth="1"/>
    <col min="2" max="2" width="16.7109375" style="1" customWidth="1"/>
    <col min="3" max="3" width="32.28515625" style="6" customWidth="1"/>
    <col min="4" max="4" width="14" style="1" customWidth="1"/>
    <col min="5" max="5" width="9.140625" style="1"/>
    <col min="6" max="6" width="12.42578125" style="1" customWidth="1"/>
    <col min="7" max="7" width="11.28515625" style="1" customWidth="1"/>
    <col min="8" max="8" width="14.85546875" style="1" customWidth="1"/>
    <col min="9" max="9" width="9.140625" style="1"/>
    <col min="10" max="10" width="12.7109375" style="1" customWidth="1"/>
    <col min="11" max="11" width="11.7109375" style="1" customWidth="1"/>
    <col min="12" max="12" width="13.140625" style="1" customWidth="1"/>
    <col min="13" max="13" width="15.140625" style="1" customWidth="1"/>
    <col min="14" max="16384" width="9.140625" style="1"/>
  </cols>
  <sheetData>
    <row r="1" spans="1:19">
      <c r="A1" s="68" t="s">
        <v>45</v>
      </c>
      <c r="B1" s="76"/>
      <c r="C1" s="76"/>
      <c r="D1" s="76"/>
      <c r="E1" s="76"/>
      <c r="F1" s="76"/>
      <c r="G1" s="76"/>
      <c r="H1" s="76"/>
      <c r="I1" s="76"/>
      <c r="J1" s="76"/>
      <c r="K1" s="76"/>
      <c r="L1" s="76"/>
      <c r="M1" s="77"/>
    </row>
    <row r="2" spans="1:19" ht="15.75" thickBot="1">
      <c r="A2" s="78"/>
      <c r="B2" s="79"/>
      <c r="C2" s="79"/>
      <c r="D2" s="79"/>
      <c r="E2" s="79"/>
      <c r="F2" s="79"/>
      <c r="G2" s="79"/>
      <c r="H2" s="79"/>
      <c r="I2" s="79"/>
      <c r="J2" s="79"/>
      <c r="K2" s="79"/>
      <c r="L2" s="79"/>
      <c r="M2" s="80"/>
    </row>
    <row r="3" spans="1:19" ht="30.75" thickBot="1">
      <c r="A3" s="35" t="s">
        <v>0</v>
      </c>
      <c r="B3" s="36" t="s">
        <v>1</v>
      </c>
      <c r="C3" s="37" t="s">
        <v>2</v>
      </c>
      <c r="D3" s="49" t="s">
        <v>3</v>
      </c>
      <c r="E3" s="39" t="s">
        <v>4</v>
      </c>
      <c r="F3" s="40" t="s">
        <v>42</v>
      </c>
      <c r="G3" s="40" t="s">
        <v>43</v>
      </c>
      <c r="H3" s="40" t="s">
        <v>5</v>
      </c>
      <c r="I3" s="41" t="s">
        <v>6</v>
      </c>
      <c r="J3" s="40" t="s">
        <v>42</v>
      </c>
      <c r="K3" s="40" t="s">
        <v>43</v>
      </c>
      <c r="L3" s="40" t="s">
        <v>7</v>
      </c>
      <c r="M3" s="41" t="s">
        <v>8</v>
      </c>
    </row>
    <row r="4" spans="1:19" ht="207.75" customHeight="1">
      <c r="A4" s="65">
        <v>1</v>
      </c>
      <c r="B4" s="50" t="s">
        <v>12</v>
      </c>
      <c r="C4" s="51" t="s">
        <v>13</v>
      </c>
      <c r="D4" s="52" t="s">
        <v>9</v>
      </c>
      <c r="E4" s="21">
        <v>207</v>
      </c>
      <c r="F4" s="22">
        <f>E4*48</f>
        <v>9936</v>
      </c>
      <c r="G4" s="4"/>
      <c r="H4" s="5">
        <f>G4*F4</f>
        <v>0</v>
      </c>
      <c r="I4" s="34">
        <v>53</v>
      </c>
      <c r="J4" s="22">
        <f>I4*48</f>
        <v>2544</v>
      </c>
      <c r="K4" s="4"/>
      <c r="L4" s="5">
        <f>K4*J4</f>
        <v>0</v>
      </c>
      <c r="M4" s="10">
        <f>H4+L4</f>
        <v>0</v>
      </c>
    </row>
    <row r="5" spans="1:19" ht="197.25" customHeight="1">
      <c r="A5" s="66">
        <v>2</v>
      </c>
      <c r="B5" s="53" t="s">
        <v>14</v>
      </c>
      <c r="C5" s="46" t="s">
        <v>46</v>
      </c>
      <c r="D5" s="54" t="s">
        <v>16</v>
      </c>
      <c r="E5" s="21">
        <v>207</v>
      </c>
      <c r="F5" s="22">
        <f t="shared" ref="F5:F14" si="0">E5*48</f>
        <v>9936</v>
      </c>
      <c r="G5" s="4"/>
      <c r="H5" s="5">
        <f t="shared" ref="H5:H14" si="1">G5*F5</f>
        <v>0</v>
      </c>
      <c r="I5" s="34">
        <v>53</v>
      </c>
      <c r="J5" s="22">
        <f t="shared" ref="J5:J6" si="2">I5*48</f>
        <v>2544</v>
      </c>
      <c r="K5" s="4"/>
      <c r="L5" s="4">
        <f t="shared" ref="L5:L14" si="3">K5*J5</f>
        <v>0</v>
      </c>
      <c r="M5" s="10">
        <f t="shared" ref="M5:M14" si="4">H5+L5</f>
        <v>0</v>
      </c>
    </row>
    <row r="6" spans="1:19" ht="160.5" customHeight="1">
      <c r="A6" s="67">
        <v>3</v>
      </c>
      <c r="B6" s="55" t="s">
        <v>18</v>
      </c>
      <c r="C6" s="46" t="s">
        <v>15</v>
      </c>
      <c r="D6" s="54" t="s">
        <v>17</v>
      </c>
      <c r="E6" s="27">
        <v>207</v>
      </c>
      <c r="F6" s="22">
        <f t="shared" si="0"/>
        <v>9936</v>
      </c>
      <c r="G6" s="8"/>
      <c r="H6" s="5">
        <f t="shared" si="1"/>
        <v>0</v>
      </c>
      <c r="I6" s="34">
        <v>53</v>
      </c>
      <c r="J6" s="22">
        <f t="shared" si="2"/>
        <v>2544</v>
      </c>
      <c r="K6" s="4"/>
      <c r="L6" s="5">
        <f t="shared" si="3"/>
        <v>0</v>
      </c>
      <c r="M6" s="10">
        <f t="shared" si="4"/>
        <v>0</v>
      </c>
    </row>
    <row r="7" spans="1:19" ht="106.5" customHeight="1">
      <c r="A7" s="66">
        <v>4</v>
      </c>
      <c r="B7" s="56" t="s">
        <v>19</v>
      </c>
      <c r="C7" s="46" t="s">
        <v>21</v>
      </c>
      <c r="D7" s="57" t="s">
        <v>20</v>
      </c>
      <c r="E7" s="21">
        <v>0</v>
      </c>
      <c r="F7" s="22">
        <f t="shared" si="0"/>
        <v>0</v>
      </c>
      <c r="G7" s="4"/>
      <c r="H7" s="5">
        <f t="shared" si="1"/>
        <v>0</v>
      </c>
      <c r="I7" s="34">
        <v>53</v>
      </c>
      <c r="J7" s="22">
        <f>I7*15</f>
        <v>795</v>
      </c>
      <c r="K7" s="4"/>
      <c r="L7" s="5">
        <f t="shared" si="3"/>
        <v>0</v>
      </c>
      <c r="M7" s="10">
        <f t="shared" si="4"/>
        <v>0</v>
      </c>
    </row>
    <row r="8" spans="1:19" ht="105" customHeight="1">
      <c r="A8" s="66">
        <v>5</v>
      </c>
      <c r="B8" s="53" t="s">
        <v>22</v>
      </c>
      <c r="C8" s="58" t="s">
        <v>47</v>
      </c>
      <c r="D8" s="59" t="s">
        <v>24</v>
      </c>
      <c r="E8" s="21">
        <v>0</v>
      </c>
      <c r="F8" s="22">
        <f t="shared" si="0"/>
        <v>0</v>
      </c>
      <c r="G8" s="4"/>
      <c r="H8" s="5">
        <f t="shared" si="1"/>
        <v>0</v>
      </c>
      <c r="I8" s="34">
        <v>53</v>
      </c>
      <c r="J8" s="22">
        <f>I8*6</f>
        <v>318</v>
      </c>
      <c r="K8" s="4"/>
      <c r="L8" s="5">
        <f t="shared" si="3"/>
        <v>0</v>
      </c>
      <c r="M8" s="10">
        <f t="shared" si="4"/>
        <v>0</v>
      </c>
    </row>
    <row r="9" spans="1:19" ht="70.5" customHeight="1">
      <c r="A9" s="67">
        <v>6</v>
      </c>
      <c r="B9" s="54" t="s">
        <v>25</v>
      </c>
      <c r="C9" s="60" t="s">
        <v>26</v>
      </c>
      <c r="D9" s="61" t="s">
        <v>27</v>
      </c>
      <c r="E9" s="21">
        <f>[1]Shamli!K10+[1]saharanpur!Q10+[1]Muzaffarnagar!M10+[1]Bareilly.!V10+[1]Pilibhit.!P10+[1]Shahjahanpur.!U10+[1]Badaun.!AC10+[1]Shambhal!O10+[1]RAMPUR!O10+[1]Amroha!L10+[1]Bijnor!W10+[1]Moradabad!M10+[1]Hapur!J10+[1]Bagpat!L10+[1]G.B.NAGAR!I10+[1]GHaziabad!I10+[1]BUlandsahar!W10+[1]Meerut!O10</f>
        <v>0</v>
      </c>
      <c r="F9" s="22">
        <f t="shared" si="0"/>
        <v>0</v>
      </c>
      <c r="G9" s="4"/>
      <c r="H9" s="5">
        <f t="shared" si="1"/>
        <v>0</v>
      </c>
      <c r="I9" s="34">
        <v>53</v>
      </c>
      <c r="J9" s="22">
        <f>I9*6</f>
        <v>318</v>
      </c>
      <c r="K9" s="4"/>
      <c r="L9" s="5">
        <f t="shared" si="3"/>
        <v>0</v>
      </c>
      <c r="M9" s="10">
        <f t="shared" si="4"/>
        <v>0</v>
      </c>
    </row>
    <row r="10" spans="1:19" ht="143.25" customHeight="1">
      <c r="A10" s="66">
        <v>7</v>
      </c>
      <c r="B10" s="57" t="s">
        <v>32</v>
      </c>
      <c r="C10" s="60" t="s">
        <v>30</v>
      </c>
      <c r="D10" s="62" t="s">
        <v>28</v>
      </c>
      <c r="E10" s="21">
        <v>0</v>
      </c>
      <c r="F10" s="22">
        <f t="shared" si="0"/>
        <v>0</v>
      </c>
      <c r="G10" s="4"/>
      <c r="H10" s="5">
        <f t="shared" si="1"/>
        <v>0</v>
      </c>
      <c r="I10" s="34">
        <v>53</v>
      </c>
      <c r="J10" s="22">
        <f>I10*200</f>
        <v>10600</v>
      </c>
      <c r="K10" s="4"/>
      <c r="L10" s="5">
        <f t="shared" si="3"/>
        <v>0</v>
      </c>
      <c r="M10" s="10">
        <f t="shared" si="4"/>
        <v>0</v>
      </c>
    </row>
    <row r="11" spans="1:19" ht="132" customHeight="1">
      <c r="A11" s="67">
        <v>8</v>
      </c>
      <c r="B11" s="55" t="s">
        <v>29</v>
      </c>
      <c r="C11" s="63" t="s">
        <v>31</v>
      </c>
      <c r="D11" s="62" t="s">
        <v>28</v>
      </c>
      <c r="E11" s="21">
        <v>207</v>
      </c>
      <c r="F11" s="22">
        <f t="shared" si="0"/>
        <v>9936</v>
      </c>
      <c r="G11" s="4"/>
      <c r="H11" s="5">
        <f t="shared" si="1"/>
        <v>0</v>
      </c>
      <c r="I11" s="34">
        <v>0</v>
      </c>
      <c r="J11" s="22"/>
      <c r="K11" s="4"/>
      <c r="L11" s="5">
        <f t="shared" si="3"/>
        <v>0</v>
      </c>
      <c r="M11" s="10">
        <f t="shared" si="4"/>
        <v>0</v>
      </c>
    </row>
    <row r="12" spans="1:19" ht="111.75" customHeight="1">
      <c r="A12" s="66">
        <v>9</v>
      </c>
      <c r="B12" s="46" t="s">
        <v>33</v>
      </c>
      <c r="C12" s="46" t="s">
        <v>34</v>
      </c>
      <c r="D12" s="57" t="s">
        <v>35</v>
      </c>
      <c r="E12" s="21">
        <f>[1]Shamli!K13+[1]saharanpur!Q13+[1]Muzaffarnagar!M13+[1]Bareilly.!V13+[1]Pilibhit.!P13+[1]Shahjahanpur.!U13+[1]Badaun.!AC13+[1]Shambhal!O13+[1]RAMPUR!O13+[1]Amroha!L13+[1]Bijnor!W13+[1]Moradabad!M13+[1]Hapur!J13+[1]Bagpat!L13+[1]G.B.NAGAR!I13+[1]GHaziabad!I13+[1]BUlandsahar!W13+[1]Meerut!O13</f>
        <v>0</v>
      </c>
      <c r="F12" s="22">
        <f t="shared" si="0"/>
        <v>0</v>
      </c>
      <c r="G12" s="4"/>
      <c r="H12" s="5">
        <f t="shared" si="1"/>
        <v>0</v>
      </c>
      <c r="I12" s="34">
        <v>53</v>
      </c>
      <c r="J12" s="22">
        <f>I12*200</f>
        <v>10600</v>
      </c>
      <c r="K12" s="4"/>
      <c r="L12" s="5">
        <f t="shared" si="3"/>
        <v>0</v>
      </c>
      <c r="M12" s="10">
        <f t="shared" si="4"/>
        <v>0</v>
      </c>
    </row>
    <row r="13" spans="1:19" ht="127.5" customHeight="1">
      <c r="A13" s="67">
        <v>10</v>
      </c>
      <c r="B13" s="46" t="s">
        <v>38</v>
      </c>
      <c r="C13" s="60" t="s">
        <v>36</v>
      </c>
      <c r="D13" s="54" t="s">
        <v>37</v>
      </c>
      <c r="E13" s="27">
        <f>[1]Shamli!K14+[1]saharanpur!Q14+[1]Muzaffarnagar!M14+[1]Bareilly.!V14+[1]Pilibhit.!P14+[1]Shahjahanpur.!U14+[1]Badaun.!AC14+[1]Shambhal!O14+[1]RAMPUR!O14+[1]Amroha!L14+[1]Bijnor!W14+[1]Moradabad!M14+[1]Hapur!J14+[1]Bagpat!L14+[1]G.B.NAGAR!I14+[1]GHaziabad!I14+[1]BUlandsahar!W14+[1]Meerut!O14</f>
        <v>0</v>
      </c>
      <c r="F13" s="22">
        <f t="shared" si="0"/>
        <v>0</v>
      </c>
      <c r="G13" s="4"/>
      <c r="H13" s="9">
        <f t="shared" si="1"/>
        <v>0</v>
      </c>
      <c r="I13" s="34">
        <v>53</v>
      </c>
      <c r="J13" s="22">
        <f>I13*6</f>
        <v>318</v>
      </c>
      <c r="K13" s="4"/>
      <c r="L13" s="5">
        <f>J13*K13</f>
        <v>0</v>
      </c>
      <c r="M13" s="10">
        <f t="shared" si="4"/>
        <v>0</v>
      </c>
    </row>
    <row r="14" spans="1:19" ht="129" customHeight="1">
      <c r="A14" s="66">
        <v>11</v>
      </c>
      <c r="B14" s="64" t="s">
        <v>39</v>
      </c>
      <c r="C14" s="60" t="s">
        <v>36</v>
      </c>
      <c r="D14" s="54" t="s">
        <v>10</v>
      </c>
      <c r="E14" s="21">
        <v>0</v>
      </c>
      <c r="F14" s="22">
        <f t="shared" si="0"/>
        <v>0</v>
      </c>
      <c r="G14" s="4"/>
      <c r="H14" s="5">
        <f t="shared" si="1"/>
        <v>0</v>
      </c>
      <c r="I14" s="34">
        <v>53</v>
      </c>
      <c r="J14" s="22">
        <f>I14*6</f>
        <v>318</v>
      </c>
      <c r="K14" s="4"/>
      <c r="L14" s="5">
        <f t="shared" si="3"/>
        <v>0</v>
      </c>
      <c r="M14" s="10">
        <f t="shared" si="4"/>
        <v>0</v>
      </c>
    </row>
    <row r="15" spans="1:19" ht="21">
      <c r="A15" s="11"/>
      <c r="B15" s="12"/>
      <c r="C15" s="13"/>
      <c r="D15" s="74" t="s">
        <v>40</v>
      </c>
      <c r="E15" s="74"/>
      <c r="F15" s="75"/>
      <c r="G15" s="14"/>
      <c r="H15" s="15">
        <f>SUM(H4:H14)</f>
        <v>0</v>
      </c>
      <c r="I15" s="16"/>
      <c r="J15" s="14"/>
      <c r="K15" s="14"/>
      <c r="L15" s="15">
        <f>SUM(L4:L14)</f>
        <v>0</v>
      </c>
      <c r="M15" s="17">
        <f>SUM(M4:M14)</f>
        <v>0</v>
      </c>
    </row>
    <row r="16" spans="1:19" ht="20.25" customHeight="1">
      <c r="S16" s="1" t="s">
        <v>44</v>
      </c>
    </row>
  </sheetData>
  <mergeCells count="2">
    <mergeCell ref="A1:M2"/>
    <mergeCell ref="D15:F15"/>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dimension ref="A1:S16"/>
  <sheetViews>
    <sheetView zoomScale="80" zoomScaleNormal="80" workbookViewId="0">
      <selection sqref="A1:M2"/>
    </sheetView>
  </sheetViews>
  <sheetFormatPr defaultRowHeight="15"/>
  <cols>
    <col min="1" max="1" width="6.5703125" style="1" customWidth="1"/>
    <col min="2" max="2" width="16.7109375" style="1" customWidth="1"/>
    <col min="3" max="3" width="32.28515625" style="6" customWidth="1"/>
    <col min="4" max="4" width="14" style="1" customWidth="1"/>
    <col min="5" max="5" width="9.140625" style="1"/>
    <col min="6" max="6" width="12.42578125" style="1" customWidth="1"/>
    <col min="7" max="7" width="11.28515625" style="1" customWidth="1"/>
    <col min="8" max="8" width="14.85546875" style="1" customWidth="1"/>
    <col min="9" max="9" width="9.140625" style="1"/>
    <col min="10" max="10" width="12.7109375" style="1" customWidth="1"/>
    <col min="11" max="11" width="11.7109375" style="1" customWidth="1"/>
    <col min="12" max="12" width="13.140625" style="1" customWidth="1"/>
    <col min="13" max="13" width="15.140625" style="1" customWidth="1"/>
    <col min="14" max="16384" width="9.140625" style="1"/>
  </cols>
  <sheetData>
    <row r="1" spans="1:19">
      <c r="A1" s="68" t="s">
        <v>48</v>
      </c>
      <c r="B1" s="81"/>
      <c r="C1" s="81"/>
      <c r="D1" s="81"/>
      <c r="E1" s="81"/>
      <c r="F1" s="81"/>
      <c r="G1" s="81"/>
      <c r="H1" s="81"/>
      <c r="I1" s="81"/>
      <c r="J1" s="81"/>
      <c r="K1" s="81"/>
      <c r="L1" s="81"/>
      <c r="M1" s="82"/>
    </row>
    <row r="2" spans="1:19" ht="15.75" thickBot="1">
      <c r="A2" s="83"/>
      <c r="B2" s="84"/>
      <c r="C2" s="84"/>
      <c r="D2" s="84"/>
      <c r="E2" s="84"/>
      <c r="F2" s="84"/>
      <c r="G2" s="84"/>
      <c r="H2" s="84"/>
      <c r="I2" s="84"/>
      <c r="J2" s="84"/>
      <c r="K2" s="84"/>
      <c r="L2" s="84"/>
      <c r="M2" s="85"/>
    </row>
    <row r="3" spans="1:19" ht="30.75" thickBot="1">
      <c r="A3" s="35" t="s">
        <v>0</v>
      </c>
      <c r="B3" s="36" t="s">
        <v>1</v>
      </c>
      <c r="C3" s="37" t="s">
        <v>2</v>
      </c>
      <c r="D3" s="38" t="s">
        <v>3</v>
      </c>
      <c r="E3" s="39" t="s">
        <v>4</v>
      </c>
      <c r="F3" s="40" t="s">
        <v>42</v>
      </c>
      <c r="G3" s="2" t="s">
        <v>43</v>
      </c>
      <c r="H3" s="2" t="s">
        <v>5</v>
      </c>
      <c r="I3" s="41" t="s">
        <v>6</v>
      </c>
      <c r="J3" s="40" t="s">
        <v>42</v>
      </c>
      <c r="K3" s="2" t="s">
        <v>43</v>
      </c>
      <c r="L3" s="2" t="s">
        <v>7</v>
      </c>
      <c r="M3" s="3" t="s">
        <v>8</v>
      </c>
    </row>
    <row r="4" spans="1:19" ht="207.75" customHeight="1">
      <c r="A4" s="42">
        <v>1</v>
      </c>
      <c r="B4" s="18" t="s">
        <v>12</v>
      </c>
      <c r="C4" s="19" t="s">
        <v>13</v>
      </c>
      <c r="D4" s="20" t="s">
        <v>9</v>
      </c>
      <c r="E4" s="21">
        <v>222</v>
      </c>
      <c r="F4" s="22">
        <f>E4*48</f>
        <v>10656</v>
      </c>
      <c r="G4" s="4"/>
      <c r="H4" s="5">
        <f>G4*F4</f>
        <v>0</v>
      </c>
      <c r="I4" s="34">
        <v>44</v>
      </c>
      <c r="J4" s="22">
        <f>I4*48</f>
        <v>2112</v>
      </c>
      <c r="K4" s="4"/>
      <c r="L4" s="5">
        <f>K4*J4</f>
        <v>0</v>
      </c>
      <c r="M4" s="10">
        <f>H4+L4</f>
        <v>0</v>
      </c>
    </row>
    <row r="5" spans="1:19" ht="197.25" customHeight="1">
      <c r="A5" s="21">
        <v>2</v>
      </c>
      <c r="B5" s="23" t="s">
        <v>14</v>
      </c>
      <c r="C5" s="24" t="s">
        <v>41</v>
      </c>
      <c r="D5" s="25" t="s">
        <v>16</v>
      </c>
      <c r="E5" s="21">
        <v>222</v>
      </c>
      <c r="F5" s="22">
        <f>E5*48</f>
        <v>10656</v>
      </c>
      <c r="G5" s="4"/>
      <c r="H5" s="5">
        <f t="shared" ref="H5:H14" si="0">G5*F5</f>
        <v>0</v>
      </c>
      <c r="I5" s="34">
        <v>44</v>
      </c>
      <c r="J5" s="22">
        <f>I5*48</f>
        <v>2112</v>
      </c>
      <c r="K5" s="4"/>
      <c r="L5" s="4">
        <f t="shared" ref="L5:L14" si="1">K5*J5</f>
        <v>0</v>
      </c>
      <c r="M5" s="10">
        <f t="shared" ref="M5:M14" si="2">H5+L5</f>
        <v>0</v>
      </c>
    </row>
    <row r="6" spans="1:19" ht="150.75" customHeight="1">
      <c r="A6" s="43">
        <v>3</v>
      </c>
      <c r="B6" s="26" t="s">
        <v>18</v>
      </c>
      <c r="C6" s="24" t="s">
        <v>15</v>
      </c>
      <c r="D6" s="25" t="s">
        <v>17</v>
      </c>
      <c r="E6" s="27">
        <v>222</v>
      </c>
      <c r="F6" s="47">
        <f>E6*12</f>
        <v>2664</v>
      </c>
      <c r="G6" s="8"/>
      <c r="H6" s="9">
        <f t="shared" si="0"/>
        <v>0</v>
      </c>
      <c r="I6" s="34">
        <v>44</v>
      </c>
      <c r="J6" s="22">
        <f>12*37</f>
        <v>444</v>
      </c>
      <c r="K6" s="4"/>
      <c r="L6" s="5">
        <f t="shared" si="1"/>
        <v>0</v>
      </c>
      <c r="M6" s="10">
        <f t="shared" si="2"/>
        <v>0</v>
      </c>
    </row>
    <row r="7" spans="1:19" ht="106.5" customHeight="1">
      <c r="A7" s="21">
        <v>4</v>
      </c>
      <c r="B7" s="28" t="s">
        <v>19</v>
      </c>
      <c r="C7" s="24" t="s">
        <v>21</v>
      </c>
      <c r="D7" s="29" t="s">
        <v>20</v>
      </c>
      <c r="E7" s="21">
        <v>0</v>
      </c>
      <c r="F7" s="22">
        <v>0</v>
      </c>
      <c r="G7" s="4"/>
      <c r="H7" s="5">
        <f t="shared" si="0"/>
        <v>0</v>
      </c>
      <c r="I7" s="34">
        <v>44</v>
      </c>
      <c r="J7" s="22">
        <f>15*37</f>
        <v>555</v>
      </c>
      <c r="K7" s="4"/>
      <c r="L7" s="5">
        <f t="shared" si="1"/>
        <v>0</v>
      </c>
      <c r="M7" s="10">
        <f t="shared" si="2"/>
        <v>0</v>
      </c>
    </row>
    <row r="8" spans="1:19" ht="105" customHeight="1">
      <c r="A8" s="21">
        <v>5</v>
      </c>
      <c r="B8" s="23" t="s">
        <v>22</v>
      </c>
      <c r="C8" s="30" t="s">
        <v>23</v>
      </c>
      <c r="D8" s="31" t="s">
        <v>24</v>
      </c>
      <c r="E8" s="21">
        <v>0</v>
      </c>
      <c r="F8" s="22">
        <v>0</v>
      </c>
      <c r="G8" s="4"/>
      <c r="H8" s="5">
        <f t="shared" si="0"/>
        <v>0</v>
      </c>
      <c r="I8" s="34">
        <v>44</v>
      </c>
      <c r="J8" s="22">
        <f>6*37</f>
        <v>222</v>
      </c>
      <c r="K8" s="4"/>
      <c r="L8" s="5">
        <f t="shared" si="1"/>
        <v>0</v>
      </c>
      <c r="M8" s="10">
        <f t="shared" si="2"/>
        <v>0</v>
      </c>
    </row>
    <row r="9" spans="1:19" ht="70.5" customHeight="1">
      <c r="A9" s="43">
        <v>6</v>
      </c>
      <c r="B9" s="25" t="s">
        <v>25</v>
      </c>
      <c r="C9" s="32" t="s">
        <v>26</v>
      </c>
      <c r="D9" s="33" t="s">
        <v>27</v>
      </c>
      <c r="E9" s="21">
        <f>[1]Shamli!K10+[1]saharanpur!Q10+[1]Muzaffarnagar!M10+[1]Bareilly.!V10+[1]Pilibhit.!P10+[1]Shahjahanpur.!U10+[1]Badaun.!AC10+[1]Shambhal!O10+[1]RAMPUR!O10+[1]Amroha!L10+[1]Bijnor!W10+[1]Moradabad!M10+[1]Hapur!J10+[1]Bagpat!L10+[1]G.B.NAGAR!I10+[1]GHaziabad!I10+[1]BUlandsahar!W10+[1]Meerut!O10</f>
        <v>0</v>
      </c>
      <c r="F9" s="22">
        <v>0</v>
      </c>
      <c r="G9" s="4"/>
      <c r="H9" s="5">
        <f t="shared" si="0"/>
        <v>0</v>
      </c>
      <c r="I9" s="34">
        <v>44</v>
      </c>
      <c r="J9" s="22">
        <f>6*37</f>
        <v>222</v>
      </c>
      <c r="K9" s="4"/>
      <c r="L9" s="5">
        <f t="shared" si="1"/>
        <v>0</v>
      </c>
      <c r="M9" s="10">
        <f t="shared" si="2"/>
        <v>0</v>
      </c>
    </row>
    <row r="10" spans="1:19" ht="143.25" customHeight="1">
      <c r="A10" s="21">
        <v>7</v>
      </c>
      <c r="B10" s="29" t="s">
        <v>32</v>
      </c>
      <c r="C10" s="32" t="s">
        <v>30</v>
      </c>
      <c r="D10" s="44" t="s">
        <v>28</v>
      </c>
      <c r="E10" s="21">
        <v>0</v>
      </c>
      <c r="F10" s="22">
        <v>0</v>
      </c>
      <c r="G10" s="4"/>
      <c r="H10" s="5">
        <f t="shared" si="0"/>
        <v>0</v>
      </c>
      <c r="I10" s="34">
        <v>44</v>
      </c>
      <c r="J10" s="22">
        <f>37*200</f>
        <v>7400</v>
      </c>
      <c r="K10" s="4"/>
      <c r="L10" s="5">
        <f t="shared" si="1"/>
        <v>0</v>
      </c>
      <c r="M10" s="10">
        <f t="shared" si="2"/>
        <v>0</v>
      </c>
    </row>
    <row r="11" spans="1:19" ht="121.5" customHeight="1">
      <c r="A11" s="43">
        <v>8</v>
      </c>
      <c r="B11" s="26" t="s">
        <v>29</v>
      </c>
      <c r="C11" s="45" t="s">
        <v>31</v>
      </c>
      <c r="D11" s="44" t="s">
        <v>28</v>
      </c>
      <c r="E11" s="21">
        <v>222</v>
      </c>
      <c r="F11" s="22">
        <f>E11*200</f>
        <v>44400</v>
      </c>
      <c r="G11" s="4"/>
      <c r="H11" s="5">
        <f t="shared" si="0"/>
        <v>0</v>
      </c>
      <c r="I11" s="34">
        <v>0</v>
      </c>
      <c r="J11" s="22">
        <v>0</v>
      </c>
      <c r="K11" s="4"/>
      <c r="L11" s="5">
        <f t="shared" si="1"/>
        <v>0</v>
      </c>
      <c r="M11" s="10">
        <f t="shared" si="2"/>
        <v>0</v>
      </c>
    </row>
    <row r="12" spans="1:19" ht="111.75" customHeight="1">
      <c r="A12" s="21">
        <v>9</v>
      </c>
      <c r="B12" s="46" t="s">
        <v>33</v>
      </c>
      <c r="C12" s="24" t="s">
        <v>34</v>
      </c>
      <c r="D12" s="29" t="s">
        <v>35</v>
      </c>
      <c r="E12" s="21">
        <f>[1]Shamli!K13+[1]saharanpur!Q13+[1]Muzaffarnagar!M13+[1]Bareilly.!V13+[1]Pilibhit.!P13+[1]Shahjahanpur.!U13+[1]Badaun.!AC13+[1]Shambhal!O13+[1]RAMPUR!O13+[1]Amroha!L13+[1]Bijnor!W13+[1]Moradabad!M13+[1]Hapur!J13+[1]Bagpat!L13+[1]G.B.NAGAR!I13+[1]GHaziabad!I13+[1]BUlandsahar!W13+[1]Meerut!O13</f>
        <v>0</v>
      </c>
      <c r="F12" s="22">
        <v>0</v>
      </c>
      <c r="G12" s="4"/>
      <c r="H12" s="5">
        <f t="shared" si="0"/>
        <v>0</v>
      </c>
      <c r="I12" s="34">
        <v>44</v>
      </c>
      <c r="J12" s="22">
        <f>37*200</f>
        <v>7400</v>
      </c>
      <c r="K12" s="4"/>
      <c r="L12" s="5">
        <f t="shared" si="1"/>
        <v>0</v>
      </c>
      <c r="M12" s="10">
        <f t="shared" si="2"/>
        <v>0</v>
      </c>
    </row>
    <row r="13" spans="1:19" ht="127.5" customHeight="1">
      <c r="A13" s="43">
        <v>10</v>
      </c>
      <c r="B13" s="46" t="s">
        <v>38</v>
      </c>
      <c r="C13" s="32" t="s">
        <v>36</v>
      </c>
      <c r="D13" s="25" t="s">
        <v>37</v>
      </c>
      <c r="E13" s="27">
        <f>[1]Shamli!K14+[1]saharanpur!Q14+[1]Muzaffarnagar!M14+[1]Bareilly.!V14+[1]Pilibhit.!P14+[1]Shahjahanpur.!U14+[1]Badaun.!AC14+[1]Shambhal!O14+[1]RAMPUR!O14+[1]Amroha!L14+[1]Bijnor!W14+[1]Moradabad!M14+[1]Hapur!J14+[1]Bagpat!L14+[1]G.B.NAGAR!I14+[1]GHaziabad!I14+[1]BUlandsahar!W14+[1]Meerut!O14</f>
        <v>0</v>
      </c>
      <c r="F13" s="47">
        <v>0</v>
      </c>
      <c r="G13" s="8"/>
      <c r="H13" s="9">
        <f t="shared" si="0"/>
        <v>0</v>
      </c>
      <c r="I13" s="34">
        <v>44</v>
      </c>
      <c r="J13" s="22">
        <f>37*6</f>
        <v>222</v>
      </c>
      <c r="K13" s="4"/>
      <c r="L13" s="5">
        <f t="shared" si="1"/>
        <v>0</v>
      </c>
      <c r="M13" s="10">
        <f t="shared" si="2"/>
        <v>0</v>
      </c>
    </row>
    <row r="14" spans="1:19" ht="129" customHeight="1">
      <c r="A14" s="21">
        <v>11</v>
      </c>
      <c r="B14" s="48" t="s">
        <v>39</v>
      </c>
      <c r="C14" s="32" t="s">
        <v>36</v>
      </c>
      <c r="D14" s="25" t="s">
        <v>10</v>
      </c>
      <c r="E14" s="21">
        <v>0</v>
      </c>
      <c r="F14" s="22">
        <v>0</v>
      </c>
      <c r="G14" s="4"/>
      <c r="H14" s="5">
        <f t="shared" si="0"/>
        <v>0</v>
      </c>
      <c r="I14" s="34">
        <v>44</v>
      </c>
      <c r="J14" s="22">
        <f>37*6</f>
        <v>222</v>
      </c>
      <c r="K14" s="4"/>
      <c r="L14" s="5">
        <f t="shared" si="1"/>
        <v>0</v>
      </c>
      <c r="M14" s="10">
        <f t="shared" si="2"/>
        <v>0</v>
      </c>
    </row>
    <row r="15" spans="1:19" ht="21">
      <c r="A15" s="11"/>
      <c r="B15" s="12"/>
      <c r="C15" s="13"/>
      <c r="D15" s="74" t="s">
        <v>40</v>
      </c>
      <c r="E15" s="74"/>
      <c r="F15" s="75"/>
      <c r="G15" s="14"/>
      <c r="H15" s="15">
        <f>SUM(H4:H14)</f>
        <v>0</v>
      </c>
      <c r="I15" s="16"/>
      <c r="J15" s="14"/>
      <c r="K15" s="14"/>
      <c r="L15" s="15">
        <f>SUM(L4:L14)</f>
        <v>0</v>
      </c>
      <c r="M15" s="17">
        <f>SUM(M4:M14)</f>
        <v>0</v>
      </c>
    </row>
    <row r="16" spans="1:19" ht="20.25" customHeight="1">
      <c r="S16" s="1" t="s">
        <v>44</v>
      </c>
    </row>
  </sheetData>
  <mergeCells count="2">
    <mergeCell ref="A1:M2"/>
    <mergeCell ref="D15:F15"/>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dimension ref="A1:S16"/>
  <sheetViews>
    <sheetView zoomScale="80" zoomScaleNormal="80" workbookViewId="0">
      <selection activeCell="F4" sqref="F4"/>
    </sheetView>
  </sheetViews>
  <sheetFormatPr defaultRowHeight="15"/>
  <cols>
    <col min="1" max="1" width="6.5703125" style="1" customWidth="1"/>
    <col min="2" max="2" width="16.7109375" style="1" customWidth="1"/>
    <col min="3" max="3" width="32.28515625" style="6" customWidth="1"/>
    <col min="4" max="4" width="14" style="1" customWidth="1"/>
    <col min="5" max="5" width="9.140625" style="1"/>
    <col min="6" max="6" width="12.42578125" style="1" customWidth="1"/>
    <col min="7" max="7" width="11.28515625" style="1" customWidth="1"/>
    <col min="8" max="8" width="14.85546875" style="1" customWidth="1"/>
    <col min="9" max="9" width="9.140625" style="1"/>
    <col min="10" max="10" width="12.7109375" style="1" customWidth="1"/>
    <col min="11" max="11" width="11.7109375" style="1" customWidth="1"/>
    <col min="12" max="12" width="13.140625" style="1" customWidth="1"/>
    <col min="13" max="13" width="15.140625" style="1" customWidth="1"/>
    <col min="14" max="16384" width="9.140625" style="1"/>
  </cols>
  <sheetData>
    <row r="1" spans="1:19">
      <c r="A1" s="68" t="s">
        <v>11</v>
      </c>
      <c r="B1" s="76"/>
      <c r="C1" s="76"/>
      <c r="D1" s="76"/>
      <c r="E1" s="76"/>
      <c r="F1" s="76"/>
      <c r="G1" s="76"/>
      <c r="H1" s="76"/>
      <c r="I1" s="76"/>
      <c r="J1" s="76"/>
      <c r="K1" s="76"/>
      <c r="L1" s="76"/>
      <c r="M1" s="77"/>
    </row>
    <row r="2" spans="1:19" ht="15.75" thickBot="1">
      <c r="A2" s="78"/>
      <c r="B2" s="79"/>
      <c r="C2" s="79"/>
      <c r="D2" s="79"/>
      <c r="E2" s="79"/>
      <c r="F2" s="79"/>
      <c r="G2" s="79"/>
      <c r="H2" s="79"/>
      <c r="I2" s="79"/>
      <c r="J2" s="79"/>
      <c r="K2" s="79"/>
      <c r="L2" s="79"/>
      <c r="M2" s="80"/>
    </row>
    <row r="3" spans="1:19" ht="30.75" thickBot="1">
      <c r="A3" s="35" t="s">
        <v>0</v>
      </c>
      <c r="B3" s="36" t="s">
        <v>1</v>
      </c>
      <c r="C3" s="37" t="s">
        <v>2</v>
      </c>
      <c r="D3" s="38" t="s">
        <v>3</v>
      </c>
      <c r="E3" s="39" t="s">
        <v>4</v>
      </c>
      <c r="F3" s="40" t="s">
        <v>42</v>
      </c>
      <c r="G3" s="2" t="s">
        <v>43</v>
      </c>
      <c r="H3" s="2" t="s">
        <v>5</v>
      </c>
      <c r="I3" s="41" t="s">
        <v>6</v>
      </c>
      <c r="J3" s="40" t="s">
        <v>42</v>
      </c>
      <c r="K3" s="2" t="s">
        <v>43</v>
      </c>
      <c r="L3" s="2" t="s">
        <v>7</v>
      </c>
      <c r="M3" s="3" t="s">
        <v>8</v>
      </c>
    </row>
    <row r="4" spans="1:19" ht="207.75" customHeight="1">
      <c r="A4" s="42">
        <v>1</v>
      </c>
      <c r="B4" s="18" t="s">
        <v>12</v>
      </c>
      <c r="C4" s="19" t="s">
        <v>13</v>
      </c>
      <c r="D4" s="20" t="s">
        <v>9</v>
      </c>
      <c r="E4" s="21">
        <v>242</v>
      </c>
      <c r="F4" s="22">
        <f>E4*48</f>
        <v>11616</v>
      </c>
      <c r="G4" s="4"/>
      <c r="H4" s="5">
        <f>G4*F4</f>
        <v>0</v>
      </c>
      <c r="I4" s="34">
        <v>31</v>
      </c>
      <c r="J4" s="22">
        <f>I4*48</f>
        <v>1488</v>
      </c>
      <c r="K4" s="4"/>
      <c r="L4" s="5">
        <f>K4*J4</f>
        <v>0</v>
      </c>
      <c r="M4" s="10">
        <f>H4+L4</f>
        <v>0</v>
      </c>
    </row>
    <row r="5" spans="1:19" ht="197.25" customHeight="1">
      <c r="A5" s="21">
        <v>2</v>
      </c>
      <c r="B5" s="23" t="s">
        <v>14</v>
      </c>
      <c r="C5" s="24" t="s">
        <v>41</v>
      </c>
      <c r="D5" s="25" t="s">
        <v>16</v>
      </c>
      <c r="E5" s="21">
        <v>242</v>
      </c>
      <c r="F5" s="22">
        <f>E5*48</f>
        <v>11616</v>
      </c>
      <c r="G5" s="4"/>
      <c r="H5" s="5">
        <f t="shared" ref="H5:H14" si="0">G5*F5</f>
        <v>0</v>
      </c>
      <c r="I5" s="34">
        <v>31</v>
      </c>
      <c r="J5" s="22">
        <f>48*I5</f>
        <v>1488</v>
      </c>
      <c r="K5" s="4"/>
      <c r="L5" s="4">
        <f t="shared" ref="L5:L14" si="1">K5*J5</f>
        <v>0</v>
      </c>
      <c r="M5" s="10">
        <f t="shared" ref="M5:M14" si="2">H5+L5</f>
        <v>0</v>
      </c>
    </row>
    <row r="6" spans="1:19" ht="150.75" customHeight="1">
      <c r="A6" s="43">
        <v>3</v>
      </c>
      <c r="B6" s="26" t="s">
        <v>18</v>
      </c>
      <c r="C6" s="24" t="s">
        <v>15</v>
      </c>
      <c r="D6" s="25" t="s">
        <v>17</v>
      </c>
      <c r="E6" s="27">
        <v>242</v>
      </c>
      <c r="F6" s="47">
        <f>E6*12</f>
        <v>2904</v>
      </c>
      <c r="G6" s="8"/>
      <c r="H6" s="5">
        <f t="shared" si="0"/>
        <v>0</v>
      </c>
      <c r="I6" s="34">
        <v>31</v>
      </c>
      <c r="J6" s="22">
        <f>I6*12</f>
        <v>372</v>
      </c>
      <c r="K6" s="4"/>
      <c r="L6" s="5">
        <f t="shared" si="1"/>
        <v>0</v>
      </c>
      <c r="M6" s="10">
        <f t="shared" si="2"/>
        <v>0</v>
      </c>
    </row>
    <row r="7" spans="1:19" ht="106.5" customHeight="1">
      <c r="A7" s="21">
        <v>4</v>
      </c>
      <c r="B7" s="28" t="s">
        <v>19</v>
      </c>
      <c r="C7" s="24" t="s">
        <v>21</v>
      </c>
      <c r="D7" s="29" t="s">
        <v>20</v>
      </c>
      <c r="E7" s="21">
        <v>0</v>
      </c>
      <c r="F7" s="22">
        <v>0</v>
      </c>
      <c r="G7" s="4"/>
      <c r="H7" s="5">
        <f t="shared" si="0"/>
        <v>0</v>
      </c>
      <c r="I7" s="34">
        <v>31</v>
      </c>
      <c r="J7" s="22">
        <f>I7*15</f>
        <v>465</v>
      </c>
      <c r="K7" s="4"/>
      <c r="L7" s="5">
        <f t="shared" si="1"/>
        <v>0</v>
      </c>
      <c r="M7" s="10">
        <f t="shared" si="2"/>
        <v>0</v>
      </c>
    </row>
    <row r="8" spans="1:19" ht="105" customHeight="1">
      <c r="A8" s="21">
        <v>5</v>
      </c>
      <c r="B8" s="23" t="s">
        <v>22</v>
      </c>
      <c r="C8" s="30" t="s">
        <v>23</v>
      </c>
      <c r="D8" s="31" t="s">
        <v>24</v>
      </c>
      <c r="E8" s="21">
        <v>0</v>
      </c>
      <c r="F8" s="22">
        <v>0</v>
      </c>
      <c r="G8" s="4"/>
      <c r="H8" s="5">
        <f t="shared" si="0"/>
        <v>0</v>
      </c>
      <c r="I8" s="34">
        <v>31</v>
      </c>
      <c r="J8" s="22">
        <f>I8*6</f>
        <v>186</v>
      </c>
      <c r="K8" s="4"/>
      <c r="L8" s="5">
        <f t="shared" si="1"/>
        <v>0</v>
      </c>
      <c r="M8" s="10">
        <f t="shared" si="2"/>
        <v>0</v>
      </c>
    </row>
    <row r="9" spans="1:19" ht="70.5" customHeight="1">
      <c r="A9" s="43">
        <v>6</v>
      </c>
      <c r="B9" s="25" t="s">
        <v>25</v>
      </c>
      <c r="C9" s="32" t="s">
        <v>26</v>
      </c>
      <c r="D9" s="33" t="s">
        <v>27</v>
      </c>
      <c r="E9" s="21">
        <f>[1]Shamli!K10+[1]saharanpur!Q10+[1]Muzaffarnagar!M10+[1]Bareilly.!V10+[1]Pilibhit.!P10+[1]Shahjahanpur.!U10+[1]Badaun.!AC10+[1]Shambhal!O10+[1]RAMPUR!O10+[1]Amroha!L10+[1]Bijnor!W10+[1]Moradabad!M10+[1]Hapur!J10+[1]Bagpat!L10+[1]G.B.NAGAR!I10+[1]GHaziabad!I10+[1]BUlandsahar!W10+[1]Meerut!O10</f>
        <v>0</v>
      </c>
      <c r="F9" s="22">
        <v>0</v>
      </c>
      <c r="G9" s="4"/>
      <c r="H9" s="5">
        <f t="shared" si="0"/>
        <v>0</v>
      </c>
      <c r="I9" s="34">
        <v>31</v>
      </c>
      <c r="J9" s="22">
        <f>I9*6</f>
        <v>186</v>
      </c>
      <c r="K9" s="4"/>
      <c r="L9" s="5">
        <f t="shared" si="1"/>
        <v>0</v>
      </c>
      <c r="M9" s="10">
        <f t="shared" si="2"/>
        <v>0</v>
      </c>
    </row>
    <row r="10" spans="1:19" ht="143.25" customHeight="1">
      <c r="A10" s="21">
        <v>7</v>
      </c>
      <c r="B10" s="29" t="s">
        <v>32</v>
      </c>
      <c r="C10" s="32" t="s">
        <v>30</v>
      </c>
      <c r="D10" s="44" t="s">
        <v>28</v>
      </c>
      <c r="E10" s="21">
        <v>0</v>
      </c>
      <c r="F10" s="22">
        <v>0</v>
      </c>
      <c r="G10" s="4"/>
      <c r="H10" s="5">
        <f t="shared" si="0"/>
        <v>0</v>
      </c>
      <c r="I10" s="34">
        <v>31</v>
      </c>
      <c r="J10" s="22">
        <f>I10*200</f>
        <v>6200</v>
      </c>
      <c r="K10" s="4"/>
      <c r="L10" s="5">
        <f t="shared" si="1"/>
        <v>0</v>
      </c>
      <c r="M10" s="10">
        <f t="shared" si="2"/>
        <v>0</v>
      </c>
    </row>
    <row r="11" spans="1:19" ht="121.5" customHeight="1">
      <c r="A11" s="43">
        <v>8</v>
      </c>
      <c r="B11" s="26" t="s">
        <v>29</v>
      </c>
      <c r="C11" s="45" t="s">
        <v>31</v>
      </c>
      <c r="D11" s="44" t="s">
        <v>28</v>
      </c>
      <c r="E11" s="21">
        <v>242</v>
      </c>
      <c r="F11" s="22">
        <f>E11*200</f>
        <v>48400</v>
      </c>
      <c r="G11" s="4"/>
      <c r="H11" s="5">
        <f t="shared" si="0"/>
        <v>0</v>
      </c>
      <c r="I11" s="34">
        <v>0</v>
      </c>
      <c r="J11" s="22">
        <v>0</v>
      </c>
      <c r="K11" s="4"/>
      <c r="L11" s="5">
        <f t="shared" si="1"/>
        <v>0</v>
      </c>
      <c r="M11" s="10">
        <f t="shared" si="2"/>
        <v>0</v>
      </c>
    </row>
    <row r="12" spans="1:19" ht="111.75" customHeight="1">
      <c r="A12" s="21">
        <v>9</v>
      </c>
      <c r="B12" s="46" t="s">
        <v>33</v>
      </c>
      <c r="C12" s="24" t="s">
        <v>34</v>
      </c>
      <c r="D12" s="29" t="s">
        <v>35</v>
      </c>
      <c r="E12" s="21">
        <f>[1]Shamli!K13+[1]saharanpur!Q13+[1]Muzaffarnagar!M13+[1]Bareilly.!V13+[1]Pilibhit.!P13+[1]Shahjahanpur.!U13+[1]Badaun.!AC13+[1]Shambhal!O13+[1]RAMPUR!O13+[1]Amroha!L13+[1]Bijnor!W13+[1]Moradabad!M13+[1]Hapur!J13+[1]Bagpat!L13+[1]G.B.NAGAR!I13+[1]GHaziabad!I13+[1]BUlandsahar!W13+[1]Meerut!O13</f>
        <v>0</v>
      </c>
      <c r="F12" s="22">
        <v>0</v>
      </c>
      <c r="G12" s="4"/>
      <c r="H12" s="5">
        <f t="shared" si="0"/>
        <v>0</v>
      </c>
      <c r="I12" s="34">
        <v>31</v>
      </c>
      <c r="J12" s="22">
        <f>I12*200</f>
        <v>6200</v>
      </c>
      <c r="K12" s="4"/>
      <c r="L12" s="5">
        <f t="shared" si="1"/>
        <v>0</v>
      </c>
      <c r="M12" s="10">
        <f t="shared" si="2"/>
        <v>0</v>
      </c>
    </row>
    <row r="13" spans="1:19" ht="127.5" customHeight="1">
      <c r="A13" s="43">
        <v>10</v>
      </c>
      <c r="B13" s="46" t="s">
        <v>38</v>
      </c>
      <c r="C13" s="32" t="s">
        <v>36</v>
      </c>
      <c r="D13" s="25" t="s">
        <v>37</v>
      </c>
      <c r="E13" s="27">
        <f>[1]Shamli!K14+[1]saharanpur!Q14+[1]Muzaffarnagar!M14+[1]Bareilly.!V14+[1]Pilibhit.!P14+[1]Shahjahanpur.!U14+[1]Badaun.!AC14+[1]Shambhal!O14+[1]RAMPUR!O14+[1]Amroha!L14+[1]Bijnor!W14+[1]Moradabad!M14+[1]Hapur!J14+[1]Bagpat!L14+[1]G.B.NAGAR!I14+[1]GHaziabad!I14+[1]BUlandsahar!W14+[1]Meerut!O14</f>
        <v>0</v>
      </c>
      <c r="F13" s="22">
        <v>0</v>
      </c>
      <c r="G13" s="4"/>
      <c r="H13" s="5">
        <f t="shared" si="0"/>
        <v>0</v>
      </c>
      <c r="I13" s="34">
        <v>31</v>
      </c>
      <c r="J13" s="22">
        <f>I13*6</f>
        <v>186</v>
      </c>
      <c r="K13" s="4"/>
      <c r="L13" s="5">
        <f t="shared" si="1"/>
        <v>0</v>
      </c>
      <c r="M13" s="10">
        <f t="shared" si="2"/>
        <v>0</v>
      </c>
    </row>
    <row r="14" spans="1:19" ht="129" customHeight="1">
      <c r="A14" s="21">
        <v>11</v>
      </c>
      <c r="B14" s="48" t="s">
        <v>39</v>
      </c>
      <c r="C14" s="32" t="s">
        <v>36</v>
      </c>
      <c r="D14" s="25" t="s">
        <v>10</v>
      </c>
      <c r="E14" s="21">
        <v>0</v>
      </c>
      <c r="F14" s="22">
        <v>0</v>
      </c>
      <c r="G14" s="4"/>
      <c r="H14" s="5">
        <f t="shared" si="0"/>
        <v>0</v>
      </c>
      <c r="I14" s="34">
        <v>31</v>
      </c>
      <c r="J14" s="22">
        <f>I14*6</f>
        <v>186</v>
      </c>
      <c r="K14" s="4"/>
      <c r="L14" s="5">
        <f t="shared" si="1"/>
        <v>0</v>
      </c>
      <c r="M14" s="10">
        <f t="shared" si="2"/>
        <v>0</v>
      </c>
    </row>
    <row r="15" spans="1:19" ht="21">
      <c r="A15" s="11"/>
      <c r="B15" s="12"/>
      <c r="C15" s="13"/>
      <c r="D15" s="74" t="s">
        <v>40</v>
      </c>
      <c r="E15" s="74"/>
      <c r="F15" s="75"/>
      <c r="G15" s="14"/>
      <c r="H15" s="15">
        <f>SUM(H4:H14)</f>
        <v>0</v>
      </c>
      <c r="I15" s="16"/>
      <c r="J15" s="14"/>
      <c r="K15" s="14"/>
      <c r="L15" s="15">
        <f>SUM(L4:L14)</f>
        <v>0</v>
      </c>
      <c r="M15" s="17">
        <f>SUM(M4:M14)</f>
        <v>0</v>
      </c>
    </row>
    <row r="16" spans="1:19" ht="20.25" customHeight="1">
      <c r="S16" s="1" t="s">
        <v>44</v>
      </c>
    </row>
  </sheetData>
  <mergeCells count="2">
    <mergeCell ref="A1:M2"/>
    <mergeCell ref="D15:F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dimension ref="A1:S16"/>
  <sheetViews>
    <sheetView tabSelected="1" zoomScale="80" zoomScaleNormal="80" workbookViewId="0">
      <selection activeCell="H4" sqref="H4"/>
    </sheetView>
  </sheetViews>
  <sheetFormatPr defaultRowHeight="15"/>
  <cols>
    <col min="1" max="1" width="6.5703125" style="1" customWidth="1"/>
    <col min="2" max="2" width="16.7109375" style="1" customWidth="1"/>
    <col min="3" max="3" width="32.28515625" style="6" customWidth="1"/>
    <col min="4" max="4" width="14" style="1" customWidth="1"/>
    <col min="5" max="5" width="9.140625" style="1"/>
    <col min="6" max="6" width="12.42578125" style="1" customWidth="1"/>
    <col min="7" max="7" width="11.28515625" style="1" customWidth="1"/>
    <col min="8" max="8" width="14.85546875" style="1" customWidth="1"/>
    <col min="9" max="9" width="9.140625" style="1"/>
    <col min="10" max="10" width="12.7109375" style="1" customWidth="1"/>
    <col min="11" max="11" width="11.7109375" style="1" customWidth="1"/>
    <col min="12" max="12" width="13.140625" style="1" customWidth="1"/>
    <col min="13" max="13" width="15.140625" style="1" customWidth="1"/>
    <col min="14" max="16384" width="9.140625" style="1"/>
  </cols>
  <sheetData>
    <row r="1" spans="1:19">
      <c r="A1" s="68" t="s">
        <v>11</v>
      </c>
      <c r="B1" s="76"/>
      <c r="C1" s="76"/>
      <c r="D1" s="76"/>
      <c r="E1" s="76"/>
      <c r="F1" s="76"/>
      <c r="G1" s="76"/>
      <c r="H1" s="76"/>
      <c r="I1" s="76"/>
      <c r="J1" s="76"/>
      <c r="K1" s="76"/>
      <c r="L1" s="76"/>
      <c r="M1" s="77"/>
    </row>
    <row r="2" spans="1:19" ht="15.75" thickBot="1">
      <c r="A2" s="78"/>
      <c r="B2" s="79"/>
      <c r="C2" s="79"/>
      <c r="D2" s="79"/>
      <c r="E2" s="79"/>
      <c r="F2" s="79"/>
      <c r="G2" s="79"/>
      <c r="H2" s="79"/>
      <c r="I2" s="79"/>
      <c r="J2" s="79"/>
      <c r="K2" s="79"/>
      <c r="L2" s="79"/>
      <c r="M2" s="80"/>
    </row>
    <row r="3" spans="1:19" ht="30.75" thickBot="1">
      <c r="A3" s="35" t="s">
        <v>0</v>
      </c>
      <c r="B3" s="36" t="s">
        <v>1</v>
      </c>
      <c r="C3" s="37" t="s">
        <v>2</v>
      </c>
      <c r="D3" s="38" t="s">
        <v>3</v>
      </c>
      <c r="E3" s="39" t="s">
        <v>4</v>
      </c>
      <c r="F3" s="40" t="s">
        <v>42</v>
      </c>
      <c r="G3" s="40" t="s">
        <v>43</v>
      </c>
      <c r="H3" s="40" t="s">
        <v>5</v>
      </c>
      <c r="I3" s="41" t="s">
        <v>6</v>
      </c>
      <c r="J3" s="40" t="s">
        <v>42</v>
      </c>
      <c r="K3" s="40" t="s">
        <v>43</v>
      </c>
      <c r="L3" s="40" t="s">
        <v>7</v>
      </c>
      <c r="M3" s="41" t="s">
        <v>8</v>
      </c>
    </row>
    <row r="4" spans="1:19" ht="207.75" customHeight="1">
      <c r="A4" s="42">
        <v>1</v>
      </c>
      <c r="B4" s="18" t="s">
        <v>12</v>
      </c>
      <c r="C4" s="19" t="s">
        <v>13</v>
      </c>
      <c r="D4" s="20" t="s">
        <v>9</v>
      </c>
      <c r="E4" s="21">
        <v>227</v>
      </c>
      <c r="F4" s="22">
        <f>E4*48</f>
        <v>10896</v>
      </c>
      <c r="G4" s="4"/>
      <c r="H4" s="5">
        <f>G4*F4</f>
        <v>0</v>
      </c>
      <c r="I4" s="34">
        <v>27</v>
      </c>
      <c r="J4" s="22">
        <f>I4*48</f>
        <v>1296</v>
      </c>
      <c r="K4" s="4"/>
      <c r="L4" s="5">
        <f>K4*J4</f>
        <v>0</v>
      </c>
      <c r="M4" s="10">
        <f>H4+L4</f>
        <v>0</v>
      </c>
    </row>
    <row r="5" spans="1:19" ht="197.25" customHeight="1">
      <c r="A5" s="21">
        <v>2</v>
      </c>
      <c r="B5" s="23" t="s">
        <v>14</v>
      </c>
      <c r="C5" s="24" t="s">
        <v>41</v>
      </c>
      <c r="D5" s="25" t="s">
        <v>16</v>
      </c>
      <c r="E5" s="21">
        <v>227</v>
      </c>
      <c r="F5" s="22">
        <f>E5*48</f>
        <v>10896</v>
      </c>
      <c r="G5" s="4"/>
      <c r="H5" s="5">
        <f t="shared" ref="H5:H14" si="0">G5*F5</f>
        <v>0</v>
      </c>
      <c r="I5" s="34">
        <v>27</v>
      </c>
      <c r="J5" s="22">
        <f>I5*48</f>
        <v>1296</v>
      </c>
      <c r="K5" s="4"/>
      <c r="L5" s="4">
        <f t="shared" ref="L5:L14" si="1">K5*J5</f>
        <v>0</v>
      </c>
      <c r="M5" s="10">
        <f t="shared" ref="M5:M14" si="2">H5+L5</f>
        <v>0</v>
      </c>
    </row>
    <row r="6" spans="1:19" ht="150.75" customHeight="1">
      <c r="A6" s="43">
        <v>3</v>
      </c>
      <c r="B6" s="26" t="s">
        <v>18</v>
      </c>
      <c r="C6" s="24" t="s">
        <v>15</v>
      </c>
      <c r="D6" s="25" t="s">
        <v>17</v>
      </c>
      <c r="E6" s="27">
        <v>227</v>
      </c>
      <c r="F6" s="22">
        <f>E6*12</f>
        <v>2724</v>
      </c>
      <c r="G6" s="4"/>
      <c r="H6" s="5">
        <f t="shared" si="0"/>
        <v>0</v>
      </c>
      <c r="I6" s="34">
        <v>27</v>
      </c>
      <c r="J6" s="22">
        <f>I6*12</f>
        <v>324</v>
      </c>
      <c r="K6" s="4"/>
      <c r="L6" s="5">
        <f t="shared" si="1"/>
        <v>0</v>
      </c>
      <c r="M6" s="10">
        <f t="shared" si="2"/>
        <v>0</v>
      </c>
    </row>
    <row r="7" spans="1:19" ht="106.5" customHeight="1">
      <c r="A7" s="21">
        <v>4</v>
      </c>
      <c r="B7" s="28" t="s">
        <v>19</v>
      </c>
      <c r="C7" s="24" t="s">
        <v>21</v>
      </c>
      <c r="D7" s="29" t="s">
        <v>20</v>
      </c>
      <c r="E7" s="21">
        <v>0</v>
      </c>
      <c r="F7" s="22">
        <v>0</v>
      </c>
      <c r="G7" s="4"/>
      <c r="H7" s="5">
        <f t="shared" si="0"/>
        <v>0</v>
      </c>
      <c r="I7" s="34">
        <v>27</v>
      </c>
      <c r="J7" s="22">
        <f>I7*15</f>
        <v>405</v>
      </c>
      <c r="K7" s="4"/>
      <c r="L7" s="5">
        <f t="shared" si="1"/>
        <v>0</v>
      </c>
      <c r="M7" s="10">
        <f t="shared" si="2"/>
        <v>0</v>
      </c>
    </row>
    <row r="8" spans="1:19" ht="105" customHeight="1">
      <c r="A8" s="21">
        <v>5</v>
      </c>
      <c r="B8" s="23" t="s">
        <v>22</v>
      </c>
      <c r="C8" s="30" t="s">
        <v>23</v>
      </c>
      <c r="D8" s="31" t="s">
        <v>24</v>
      </c>
      <c r="E8" s="21">
        <v>0</v>
      </c>
      <c r="F8" s="22">
        <v>0</v>
      </c>
      <c r="G8" s="4"/>
      <c r="H8" s="5">
        <f t="shared" si="0"/>
        <v>0</v>
      </c>
      <c r="I8" s="34">
        <v>27</v>
      </c>
      <c r="J8" s="22">
        <f>I8*6</f>
        <v>162</v>
      </c>
      <c r="K8" s="4"/>
      <c r="L8" s="5">
        <f t="shared" si="1"/>
        <v>0</v>
      </c>
      <c r="M8" s="10">
        <f t="shared" si="2"/>
        <v>0</v>
      </c>
    </row>
    <row r="9" spans="1:19" ht="70.5" customHeight="1">
      <c r="A9" s="43">
        <v>6</v>
      </c>
      <c r="B9" s="25" t="s">
        <v>25</v>
      </c>
      <c r="C9" s="32" t="s">
        <v>26</v>
      </c>
      <c r="D9" s="33" t="s">
        <v>27</v>
      </c>
      <c r="E9" s="21">
        <f>[1]Shamli!K10+[1]saharanpur!Q10+[1]Muzaffarnagar!M10+[1]Bareilly.!V10+[1]Pilibhit.!P10+[1]Shahjahanpur.!U10+[1]Badaun.!AC10+[1]Shambhal!O10+[1]RAMPUR!O10+[1]Amroha!L10+[1]Bijnor!W10+[1]Moradabad!M10+[1]Hapur!J10+[1]Bagpat!L10+[1]G.B.NAGAR!I10+[1]GHaziabad!I10+[1]BUlandsahar!W10+[1]Meerut!O10</f>
        <v>0</v>
      </c>
      <c r="F9" s="22">
        <v>0</v>
      </c>
      <c r="G9" s="4"/>
      <c r="H9" s="7">
        <f t="shared" si="0"/>
        <v>0</v>
      </c>
      <c r="I9" s="34">
        <v>27</v>
      </c>
      <c r="J9" s="22">
        <f>I9*6</f>
        <v>162</v>
      </c>
      <c r="K9" s="4"/>
      <c r="L9" s="5">
        <f t="shared" si="1"/>
        <v>0</v>
      </c>
      <c r="M9" s="10">
        <f t="shared" si="2"/>
        <v>0</v>
      </c>
    </row>
    <row r="10" spans="1:19" ht="143.25" customHeight="1">
      <c r="A10" s="21">
        <v>7</v>
      </c>
      <c r="B10" s="29" t="s">
        <v>32</v>
      </c>
      <c r="C10" s="32" t="s">
        <v>30</v>
      </c>
      <c r="D10" s="44" t="s">
        <v>28</v>
      </c>
      <c r="E10" s="21">
        <v>0</v>
      </c>
      <c r="F10" s="22">
        <v>0</v>
      </c>
      <c r="G10" s="4"/>
      <c r="H10" s="5">
        <f t="shared" si="0"/>
        <v>0</v>
      </c>
      <c r="I10" s="34">
        <v>27</v>
      </c>
      <c r="J10" s="22">
        <f>I10*200</f>
        <v>5400</v>
      </c>
      <c r="K10" s="4"/>
      <c r="L10" s="5">
        <f t="shared" si="1"/>
        <v>0</v>
      </c>
      <c r="M10" s="10">
        <f t="shared" si="2"/>
        <v>0</v>
      </c>
    </row>
    <row r="11" spans="1:19" ht="121.5" customHeight="1">
      <c r="A11" s="43">
        <v>8</v>
      </c>
      <c r="B11" s="26" t="s">
        <v>29</v>
      </c>
      <c r="C11" s="45" t="s">
        <v>31</v>
      </c>
      <c r="D11" s="44" t="s">
        <v>28</v>
      </c>
      <c r="E11" s="21">
        <v>227</v>
      </c>
      <c r="F11" s="22">
        <f>E11*200</f>
        <v>45400</v>
      </c>
      <c r="G11" s="4"/>
      <c r="H11" s="5">
        <f t="shared" si="0"/>
        <v>0</v>
      </c>
      <c r="I11" s="34">
        <v>0</v>
      </c>
      <c r="J11" s="22">
        <v>0</v>
      </c>
      <c r="K11" s="4"/>
      <c r="L11" s="5">
        <f t="shared" si="1"/>
        <v>0</v>
      </c>
      <c r="M11" s="10">
        <f t="shared" si="2"/>
        <v>0</v>
      </c>
    </row>
    <row r="12" spans="1:19" ht="111.75" customHeight="1">
      <c r="A12" s="21">
        <v>9</v>
      </c>
      <c r="B12" s="46" t="s">
        <v>33</v>
      </c>
      <c r="C12" s="24" t="s">
        <v>34</v>
      </c>
      <c r="D12" s="29" t="s">
        <v>35</v>
      </c>
      <c r="E12" s="21">
        <f>[1]Shamli!K13+[1]saharanpur!Q13+[1]Muzaffarnagar!M13+[1]Bareilly.!V13+[1]Pilibhit.!P13+[1]Shahjahanpur.!U13+[1]Badaun.!AC13+[1]Shambhal!O13+[1]RAMPUR!O13+[1]Amroha!L13+[1]Bijnor!W13+[1]Moradabad!M13+[1]Hapur!J13+[1]Bagpat!L13+[1]G.B.NAGAR!I13+[1]GHaziabad!I13+[1]BUlandsahar!W13+[1]Meerut!O13</f>
        <v>0</v>
      </c>
      <c r="F12" s="22">
        <v>0</v>
      </c>
      <c r="G12" s="4"/>
      <c r="H12" s="5">
        <f t="shared" si="0"/>
        <v>0</v>
      </c>
      <c r="I12" s="34">
        <v>27</v>
      </c>
      <c r="J12" s="22">
        <f>I12*200</f>
        <v>5400</v>
      </c>
      <c r="K12" s="4"/>
      <c r="L12" s="5">
        <f t="shared" si="1"/>
        <v>0</v>
      </c>
      <c r="M12" s="10">
        <f t="shared" si="2"/>
        <v>0</v>
      </c>
    </row>
    <row r="13" spans="1:19" ht="127.5" customHeight="1">
      <c r="A13" s="43">
        <v>10</v>
      </c>
      <c r="B13" s="46" t="s">
        <v>38</v>
      </c>
      <c r="C13" s="32" t="s">
        <v>36</v>
      </c>
      <c r="D13" s="25" t="s">
        <v>37</v>
      </c>
      <c r="E13" s="27">
        <f>[1]Shamli!K14+[1]saharanpur!Q14+[1]Muzaffarnagar!M14+[1]Bareilly.!V14+[1]Pilibhit.!P14+[1]Shahjahanpur.!U14+[1]Badaun.!AC14+[1]Shambhal!O14+[1]RAMPUR!O14+[1]Amroha!L14+[1]Bijnor!W14+[1]Moradabad!M14+[1]Hapur!J14+[1]Bagpat!L14+[1]G.B.NAGAR!I14+[1]GHaziabad!I14+[1]BUlandsahar!W14+[1]Meerut!O14</f>
        <v>0</v>
      </c>
      <c r="F13" s="47">
        <v>0</v>
      </c>
      <c r="G13" s="4"/>
      <c r="H13" s="5">
        <f t="shared" si="0"/>
        <v>0</v>
      </c>
      <c r="I13" s="34">
        <v>27</v>
      </c>
      <c r="J13" s="22">
        <f>I13*6</f>
        <v>162</v>
      </c>
      <c r="K13" s="4"/>
      <c r="L13" s="5">
        <f t="shared" si="1"/>
        <v>0</v>
      </c>
      <c r="M13" s="10">
        <f t="shared" si="2"/>
        <v>0</v>
      </c>
    </row>
    <row r="14" spans="1:19" ht="129" customHeight="1">
      <c r="A14" s="21">
        <v>11</v>
      </c>
      <c r="B14" s="48" t="s">
        <v>39</v>
      </c>
      <c r="C14" s="32" t="s">
        <v>36</v>
      </c>
      <c r="D14" s="25" t="s">
        <v>10</v>
      </c>
      <c r="E14" s="21">
        <v>0</v>
      </c>
      <c r="F14" s="22">
        <v>0</v>
      </c>
      <c r="G14" s="4"/>
      <c r="H14" s="5">
        <f t="shared" si="0"/>
        <v>0</v>
      </c>
      <c r="I14" s="34">
        <v>27</v>
      </c>
      <c r="J14" s="22">
        <f>I14*6</f>
        <v>162</v>
      </c>
      <c r="K14" s="4"/>
      <c r="L14" s="5">
        <f t="shared" si="1"/>
        <v>0</v>
      </c>
      <c r="M14" s="10">
        <f t="shared" si="2"/>
        <v>0</v>
      </c>
    </row>
    <row r="15" spans="1:19" ht="21">
      <c r="A15" s="11"/>
      <c r="B15" s="12"/>
      <c r="C15" s="13"/>
      <c r="D15" s="74" t="s">
        <v>40</v>
      </c>
      <c r="E15" s="74"/>
      <c r="F15" s="75"/>
      <c r="G15" s="14"/>
      <c r="H15" s="15">
        <f>SUM(H4:H14)</f>
        <v>0</v>
      </c>
      <c r="I15" s="16"/>
      <c r="J15" s="14"/>
      <c r="K15" s="14"/>
      <c r="L15" s="15">
        <f>SUM(L4:L14)</f>
        <v>0</v>
      </c>
      <c r="M15" s="17">
        <f>SUM(M4:M14)</f>
        <v>0</v>
      </c>
    </row>
    <row r="16" spans="1:19" ht="20.25" customHeight="1">
      <c r="S16" s="1" t="s">
        <v>44</v>
      </c>
    </row>
  </sheetData>
  <sheetProtection formatColumns="0"/>
  <mergeCells count="2">
    <mergeCell ref="A1:M2"/>
    <mergeCell ref="D15:F15"/>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ZONE A BOQ</vt:lpstr>
      <vt:lpstr>ZONE B BOQ</vt:lpstr>
      <vt:lpstr>ZONE C BOQ</vt:lpstr>
      <vt:lpstr>ZONE D BOQ</vt:lpstr>
      <vt:lpstr>ZONE E BOQ</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2016-11-23T05:26:38Z</dcterms:modified>
</cp:coreProperties>
</file>